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288" windowWidth="15768" windowHeight="12552"/>
  </bookViews>
  <sheets>
    <sheet name="приложение" sheetId="5" r:id="rId1"/>
  </sheets>
  <definedNames>
    <definedName name="_xlnm._FilterDatabase" localSheetId="0" hidden="1">приложение!$A$7:$E$431</definedName>
    <definedName name="_xlnm.Print_Titles" localSheetId="0">приложение!$7:$7</definedName>
    <definedName name="_xlnm.Print_Area" localSheetId="0">приложение!$A$1:$E$431</definedName>
  </definedNames>
  <calcPr calcId="145621"/>
</workbook>
</file>

<file path=xl/calcChain.xml><?xml version="1.0" encoding="utf-8"?>
<calcChain xmlns="http://schemas.openxmlformats.org/spreadsheetml/2006/main">
  <c r="E123" i="5" l="1"/>
  <c r="D401" i="5"/>
  <c r="C401" i="5"/>
  <c r="E418" i="5"/>
  <c r="E414" i="5"/>
  <c r="E411" i="5"/>
  <c r="D389" i="5"/>
  <c r="E379" i="5"/>
  <c r="D378" i="5"/>
  <c r="C378" i="5"/>
  <c r="E359" i="5"/>
  <c r="D358" i="5"/>
  <c r="C358" i="5"/>
  <c r="E319" i="5"/>
  <c r="D318" i="5"/>
  <c r="C318" i="5"/>
  <c r="E314" i="5"/>
  <c r="D313" i="5"/>
  <c r="C313" i="5"/>
  <c r="E295" i="5"/>
  <c r="D294" i="5"/>
  <c r="C294" i="5"/>
  <c r="E287" i="5"/>
  <c r="E289" i="5"/>
  <c r="D288" i="5"/>
  <c r="C288" i="5"/>
  <c r="D286" i="5"/>
  <c r="C286" i="5"/>
  <c r="E282" i="5"/>
  <c r="E283" i="5"/>
  <c r="D281" i="5"/>
  <c r="C281" i="5"/>
  <c r="D279" i="5"/>
  <c r="C279" i="5"/>
  <c r="E280" i="5"/>
  <c r="D276" i="5"/>
  <c r="C276" i="5"/>
  <c r="D274" i="5"/>
  <c r="C274" i="5"/>
  <c r="E273" i="5"/>
  <c r="E275" i="5"/>
  <c r="E277" i="5"/>
  <c r="D272" i="5"/>
  <c r="C272" i="5"/>
  <c r="E378" i="5" l="1"/>
  <c r="E358" i="5"/>
  <c r="E318" i="5"/>
  <c r="E313" i="5"/>
  <c r="E276" i="5"/>
  <c r="E286" i="5"/>
  <c r="E288" i="5"/>
  <c r="E272" i="5"/>
  <c r="E294" i="5"/>
  <c r="E281" i="5"/>
  <c r="E274" i="5"/>
  <c r="E271" i="5" l="1"/>
  <c r="D270" i="5"/>
  <c r="C270" i="5"/>
  <c r="E269" i="5"/>
  <c r="E268" i="5"/>
  <c r="D267" i="5"/>
  <c r="C267" i="5"/>
  <c r="E266" i="5"/>
  <c r="D265" i="5"/>
  <c r="C265" i="5"/>
  <c r="E264" i="5"/>
  <c r="D263" i="5"/>
  <c r="C263" i="5"/>
  <c r="E262" i="5"/>
  <c r="D261" i="5"/>
  <c r="C261" i="5"/>
  <c r="E252" i="5"/>
  <c r="D251" i="5"/>
  <c r="C251" i="5"/>
  <c r="E250" i="5"/>
  <c r="D249" i="5"/>
  <c r="C249" i="5"/>
  <c r="E238" i="5"/>
  <c r="D237" i="5"/>
  <c r="C237" i="5"/>
  <c r="E218" i="5"/>
  <c r="D217" i="5"/>
  <c r="C217" i="5"/>
  <c r="D214" i="5"/>
  <c r="E201" i="5"/>
  <c r="D200" i="5"/>
  <c r="C200" i="5"/>
  <c r="C199" i="5" s="1"/>
  <c r="D196" i="5"/>
  <c r="E195" i="5"/>
  <c r="D193" i="5"/>
  <c r="D192" i="5" s="1"/>
  <c r="C193" i="5"/>
  <c r="C192" i="5" s="1"/>
  <c r="E191" i="5"/>
  <c r="E187" i="5"/>
  <c r="E189" i="5"/>
  <c r="D190" i="5"/>
  <c r="C190" i="5"/>
  <c r="D188" i="5"/>
  <c r="C188" i="5"/>
  <c r="D186" i="5"/>
  <c r="C186" i="5"/>
  <c r="C185" i="5" s="1"/>
  <c r="E180" i="5"/>
  <c r="E182" i="5"/>
  <c r="E171" i="5"/>
  <c r="E173" i="5"/>
  <c r="E175" i="5"/>
  <c r="E178" i="5"/>
  <c r="E165" i="5"/>
  <c r="E167" i="5"/>
  <c r="E169" i="5"/>
  <c r="C174" i="5"/>
  <c r="D181" i="5"/>
  <c r="C181" i="5"/>
  <c r="D179" i="5"/>
  <c r="C179" i="5"/>
  <c r="D177" i="5"/>
  <c r="C177" i="5"/>
  <c r="D174" i="5"/>
  <c r="D172" i="5"/>
  <c r="C172" i="5"/>
  <c r="D170" i="5"/>
  <c r="E170" i="5" s="1"/>
  <c r="C170" i="5"/>
  <c r="D168" i="5"/>
  <c r="E168" i="5" s="1"/>
  <c r="C168" i="5"/>
  <c r="D166" i="5"/>
  <c r="E166" i="5" s="1"/>
  <c r="C166" i="5"/>
  <c r="D164" i="5"/>
  <c r="E164" i="5" s="1"/>
  <c r="C164" i="5"/>
  <c r="E149" i="5"/>
  <c r="C148" i="5"/>
  <c r="C121" i="5"/>
  <c r="E85" i="5"/>
  <c r="E267" i="5" l="1"/>
  <c r="E270" i="5"/>
  <c r="E249" i="5"/>
  <c r="E263" i="5"/>
  <c r="E261" i="5"/>
  <c r="E265" i="5"/>
  <c r="E237" i="5"/>
  <c r="E251" i="5"/>
  <c r="E172" i="5"/>
  <c r="E190" i="5"/>
  <c r="E217" i="5"/>
  <c r="E174" i="5"/>
  <c r="E177" i="5"/>
  <c r="E179" i="5"/>
  <c r="E181" i="5"/>
  <c r="E186" i="5"/>
  <c r="E188" i="5"/>
  <c r="E200" i="5"/>
  <c r="D163" i="5"/>
  <c r="D185" i="5"/>
  <c r="E185" i="5" s="1"/>
  <c r="D199" i="5"/>
  <c r="E199" i="5" s="1"/>
  <c r="C163" i="5"/>
  <c r="C162" i="5" s="1"/>
  <c r="E193" i="5"/>
  <c r="E192" i="5"/>
  <c r="E163" i="5" l="1"/>
  <c r="D41" i="5" l="1"/>
  <c r="C41" i="5"/>
  <c r="E43" i="5"/>
  <c r="D38" i="5"/>
  <c r="C38" i="5"/>
  <c r="E40" i="5"/>
  <c r="D35" i="5"/>
  <c r="C35" i="5"/>
  <c r="E37" i="5"/>
  <c r="D32" i="5"/>
  <c r="C32" i="5"/>
  <c r="E34" i="5"/>
  <c r="E31" i="5"/>
  <c r="E30" i="5"/>
  <c r="E29" i="5"/>
  <c r="D26" i="5" l="1"/>
  <c r="C26" i="5"/>
  <c r="D22" i="5"/>
  <c r="D21" i="5" s="1"/>
  <c r="D20" i="5" s="1"/>
  <c r="E383" i="5" l="1"/>
  <c r="D382" i="5"/>
  <c r="C382" i="5"/>
  <c r="D329" i="5"/>
  <c r="D148" i="5"/>
  <c r="E148" i="5" s="1"/>
  <c r="E116" i="5"/>
  <c r="D94" i="5"/>
  <c r="E12" i="5"/>
  <c r="E13" i="5"/>
  <c r="E15" i="5"/>
  <c r="E16" i="5"/>
  <c r="E17" i="5"/>
  <c r="E18" i="5"/>
  <c r="E24" i="5"/>
  <c r="E25" i="5"/>
  <c r="E27" i="5"/>
  <c r="E28" i="5"/>
  <c r="E33" i="5"/>
  <c r="E36" i="5"/>
  <c r="E39" i="5"/>
  <c r="E42" i="5"/>
  <c r="E47" i="5"/>
  <c r="E50" i="5"/>
  <c r="E57" i="5"/>
  <c r="E58" i="5"/>
  <c r="E60" i="5"/>
  <c r="E61" i="5"/>
  <c r="E62" i="5"/>
  <c r="E65" i="5"/>
  <c r="E66" i="5"/>
  <c r="E68" i="5"/>
  <c r="E70" i="5"/>
  <c r="E72" i="5"/>
  <c r="E73" i="5"/>
  <c r="E75" i="5"/>
  <c r="E76" i="5"/>
  <c r="E77" i="5"/>
  <c r="E78" i="5"/>
  <c r="E79" i="5"/>
  <c r="E81" i="5"/>
  <c r="E82" i="5"/>
  <c r="E84" i="5"/>
  <c r="E86" i="5"/>
  <c r="E87" i="5"/>
  <c r="E88" i="5"/>
  <c r="E89" i="5"/>
  <c r="E106" i="5"/>
  <c r="E108" i="5"/>
  <c r="E110" i="5"/>
  <c r="E113" i="5"/>
  <c r="E119" i="5"/>
  <c r="E120" i="5"/>
  <c r="E122" i="5"/>
  <c r="E127" i="5"/>
  <c r="E128" i="5"/>
  <c r="E130" i="5"/>
  <c r="E133" i="5"/>
  <c r="E134" i="5"/>
  <c r="E135" i="5"/>
  <c r="E138" i="5"/>
  <c r="E139" i="5"/>
  <c r="E142" i="5"/>
  <c r="E144" i="5"/>
  <c r="E146" i="5"/>
  <c r="E151" i="5"/>
  <c r="E155" i="5"/>
  <c r="E158" i="5"/>
  <c r="E161" i="5"/>
  <c r="E211" i="5"/>
  <c r="E213" i="5"/>
  <c r="E220" i="5"/>
  <c r="E222" i="5"/>
  <c r="E224" i="5"/>
  <c r="E226" i="5"/>
  <c r="E227" i="5"/>
  <c r="E228" i="5"/>
  <c r="E230" i="5"/>
  <c r="E232" i="5"/>
  <c r="E234" i="5"/>
  <c r="E236" i="5"/>
  <c r="E240" i="5"/>
  <c r="E242" i="5"/>
  <c r="E244" i="5"/>
  <c r="E246" i="5"/>
  <c r="E248" i="5"/>
  <c r="E254" i="5"/>
  <c r="E256" i="5"/>
  <c r="E258" i="5"/>
  <c r="E260" i="5"/>
  <c r="E278" i="5"/>
  <c r="E279" i="5"/>
  <c r="E285" i="5"/>
  <c r="E291" i="5"/>
  <c r="E293" i="5"/>
  <c r="E297" i="5"/>
  <c r="E299" i="5"/>
  <c r="E301" i="5"/>
  <c r="E303" i="5"/>
  <c r="E305" i="5"/>
  <c r="E307" i="5"/>
  <c r="E308" i="5"/>
  <c r="E309" i="5"/>
  <c r="E311" i="5"/>
  <c r="E312" i="5"/>
  <c r="E315" i="5"/>
  <c r="E317" i="5"/>
  <c r="E321" i="5"/>
  <c r="E324" i="5"/>
  <c r="E326" i="5"/>
  <c r="E327" i="5"/>
  <c r="E328" i="5"/>
  <c r="E330" i="5"/>
  <c r="E332" i="5"/>
  <c r="E334" i="5"/>
  <c r="E336" i="5"/>
  <c r="E338" i="5"/>
  <c r="E340" i="5"/>
  <c r="E342" i="5"/>
  <c r="E344" i="5"/>
  <c r="E346" i="5"/>
  <c r="E347" i="5"/>
  <c r="E349" i="5"/>
  <c r="E351" i="5"/>
  <c r="E353" i="5"/>
  <c r="E355" i="5"/>
  <c r="E357" i="5"/>
  <c r="E361" i="5"/>
  <c r="E362" i="5"/>
  <c r="E364" i="5"/>
  <c r="E365" i="5"/>
  <c r="E367" i="5"/>
  <c r="E368" i="5"/>
  <c r="E370" i="5"/>
  <c r="E372" i="5"/>
  <c r="E374" i="5"/>
  <c r="E377" i="5"/>
  <c r="E381" i="5"/>
  <c r="E385" i="5"/>
  <c r="E387" i="5"/>
  <c r="E390" i="5"/>
  <c r="E410" i="5"/>
  <c r="E419" i="5"/>
  <c r="E421" i="5"/>
  <c r="C400" i="5"/>
  <c r="D394" i="5"/>
  <c r="D388" i="5"/>
  <c r="C389" i="5"/>
  <c r="E389" i="5" s="1"/>
  <c r="D386" i="5"/>
  <c r="C386" i="5"/>
  <c r="D384" i="5"/>
  <c r="C384" i="5"/>
  <c r="E384" i="5" s="1"/>
  <c r="D380" i="5"/>
  <c r="C380" i="5"/>
  <c r="D376" i="5"/>
  <c r="C376" i="5"/>
  <c r="E376" i="5" s="1"/>
  <c r="D373" i="5"/>
  <c r="C373" i="5"/>
  <c r="E373" i="5" s="1"/>
  <c r="D371" i="5"/>
  <c r="C371" i="5"/>
  <c r="D369" i="5"/>
  <c r="C369" i="5"/>
  <c r="E369" i="5" s="1"/>
  <c r="D366" i="5"/>
  <c r="D363" i="5" s="1"/>
  <c r="C366" i="5"/>
  <c r="C363" i="5" s="1"/>
  <c r="D360" i="5"/>
  <c r="C360" i="5"/>
  <c r="D356" i="5"/>
  <c r="C356" i="5"/>
  <c r="E356" i="5" s="1"/>
  <c r="D354" i="5"/>
  <c r="C354" i="5"/>
  <c r="D352" i="5"/>
  <c r="C352" i="5"/>
  <c r="D350" i="5"/>
  <c r="C350" i="5"/>
  <c r="E350" i="5" s="1"/>
  <c r="D348" i="5"/>
  <c r="C348" i="5"/>
  <c r="D345" i="5"/>
  <c r="C345" i="5"/>
  <c r="E345" i="5" s="1"/>
  <c r="D343" i="5"/>
  <c r="C343" i="5"/>
  <c r="D341" i="5"/>
  <c r="C341" i="5"/>
  <c r="D339" i="5"/>
  <c r="C339" i="5"/>
  <c r="D337" i="5"/>
  <c r="C337" i="5"/>
  <c r="D335" i="5"/>
  <c r="C335" i="5"/>
  <c r="D333" i="5"/>
  <c r="C333" i="5"/>
  <c r="E333" i="5" s="1"/>
  <c r="D331" i="5"/>
  <c r="C331" i="5"/>
  <c r="C329" i="5"/>
  <c r="E329" i="5" s="1"/>
  <c r="D325" i="5"/>
  <c r="C325" i="5"/>
  <c r="D323" i="5"/>
  <c r="C323" i="5"/>
  <c r="D320" i="5"/>
  <c r="C320" i="5"/>
  <c r="D316" i="5"/>
  <c r="E316" i="5" s="1"/>
  <c r="C316" i="5"/>
  <c r="D310" i="5"/>
  <c r="C310" i="5"/>
  <c r="D306" i="5"/>
  <c r="D304" i="5"/>
  <c r="C304" i="5"/>
  <c r="D302" i="5"/>
  <c r="C302" i="5"/>
  <c r="D300" i="5"/>
  <c r="C300" i="5"/>
  <c r="D298" i="5"/>
  <c r="C298" i="5"/>
  <c r="D296" i="5"/>
  <c r="C296" i="5"/>
  <c r="D292" i="5"/>
  <c r="C292" i="5"/>
  <c r="D290" i="5"/>
  <c r="C290" i="5"/>
  <c r="D284" i="5"/>
  <c r="C284" i="5"/>
  <c r="D259" i="5"/>
  <c r="C259" i="5"/>
  <c r="D257" i="5"/>
  <c r="C257" i="5"/>
  <c r="D255" i="5"/>
  <c r="C255" i="5"/>
  <c r="D253" i="5"/>
  <c r="C253" i="5"/>
  <c r="D247" i="5"/>
  <c r="C247" i="5"/>
  <c r="D245" i="5"/>
  <c r="C245" i="5"/>
  <c r="E245" i="5" s="1"/>
  <c r="D243" i="5"/>
  <c r="C243" i="5"/>
  <c r="D241" i="5"/>
  <c r="C241" i="5"/>
  <c r="E241" i="5" s="1"/>
  <c r="D239" i="5"/>
  <c r="C239" i="5"/>
  <c r="D235" i="5"/>
  <c r="C235" i="5"/>
  <c r="D233" i="5"/>
  <c r="C233" i="5"/>
  <c r="D231" i="5"/>
  <c r="C231" i="5"/>
  <c r="D229" i="5"/>
  <c r="C229" i="5"/>
  <c r="D225" i="5"/>
  <c r="C225" i="5"/>
  <c r="D223" i="5"/>
  <c r="C223" i="5"/>
  <c r="D221" i="5"/>
  <c r="C221" i="5"/>
  <c r="D219" i="5"/>
  <c r="C219" i="5"/>
  <c r="E219" i="5" s="1"/>
  <c r="D212" i="5"/>
  <c r="C212" i="5"/>
  <c r="D210" i="5"/>
  <c r="D209" i="5" s="1"/>
  <c r="C210" i="5"/>
  <c r="C209" i="5" s="1"/>
  <c r="D205" i="5"/>
  <c r="D203" i="5"/>
  <c r="D183" i="5"/>
  <c r="D162" i="5" s="1"/>
  <c r="D160" i="5"/>
  <c r="D159" i="5" s="1"/>
  <c r="D157" i="5"/>
  <c r="D156" i="5" s="1"/>
  <c r="D154" i="5"/>
  <c r="D153" i="5" s="1"/>
  <c r="D150" i="5"/>
  <c r="D145" i="5"/>
  <c r="D143" i="5"/>
  <c r="D141" i="5"/>
  <c r="D132" i="5"/>
  <c r="D131" i="5" s="1"/>
  <c r="D129" i="5"/>
  <c r="D126" i="5"/>
  <c r="C126" i="5"/>
  <c r="D121" i="5"/>
  <c r="D118" i="5" s="1"/>
  <c r="D115" i="5"/>
  <c r="D114" i="5" s="1"/>
  <c r="D112" i="5"/>
  <c r="D111" i="5" s="1"/>
  <c r="D109" i="5"/>
  <c r="D107" i="5"/>
  <c r="D105" i="5"/>
  <c r="D102" i="5"/>
  <c r="D99" i="5"/>
  <c r="D91" i="5"/>
  <c r="D83" i="5"/>
  <c r="D80" i="5"/>
  <c r="D74" i="5"/>
  <c r="D67" i="5"/>
  <c r="D64" i="5"/>
  <c r="D59" i="5"/>
  <c r="D56" i="5"/>
  <c r="D53" i="5"/>
  <c r="D49" i="5"/>
  <c r="D46" i="5"/>
  <c r="E38" i="5"/>
  <c r="D14" i="5"/>
  <c r="D11" i="5"/>
  <c r="D10" i="5" s="1"/>
  <c r="C11" i="5"/>
  <c r="C10" i="5" s="1"/>
  <c r="C306" i="5"/>
  <c r="E306" i="5" s="1"/>
  <c r="C21" i="5"/>
  <c r="C132" i="5"/>
  <c r="C131" i="5" s="1"/>
  <c r="C80" i="5"/>
  <c r="C64" i="5"/>
  <c r="C59" i="5"/>
  <c r="E59" i="5" s="1"/>
  <c r="C56" i="5"/>
  <c r="C49" i="5"/>
  <c r="C46" i="5"/>
  <c r="E26" i="5"/>
  <c r="C14" i="5"/>
  <c r="C388" i="5"/>
  <c r="E388" i="5" s="1"/>
  <c r="C160" i="5"/>
  <c r="C159" i="5" s="1"/>
  <c r="C157" i="5"/>
  <c r="C156" i="5" s="1"/>
  <c r="C154" i="5"/>
  <c r="E154" i="5" s="1"/>
  <c r="C150" i="5"/>
  <c r="C147" i="5" s="1"/>
  <c r="C145" i="5"/>
  <c r="E145" i="5" s="1"/>
  <c r="C143" i="5"/>
  <c r="E143" i="5" s="1"/>
  <c r="C141" i="5"/>
  <c r="E141" i="5" s="1"/>
  <c r="C129" i="5"/>
  <c r="C118" i="5"/>
  <c r="C115" i="5"/>
  <c r="C114" i="5" s="1"/>
  <c r="C112" i="5"/>
  <c r="C111" i="5" s="1"/>
  <c r="C109" i="5"/>
  <c r="C107" i="5"/>
  <c r="C105" i="5"/>
  <c r="C102" i="5"/>
  <c r="C83" i="5"/>
  <c r="C74" i="5"/>
  <c r="C71" i="5" s="1"/>
  <c r="C67" i="5"/>
  <c r="E67" i="5" s="1"/>
  <c r="E35" i="5"/>
  <c r="E150" i="5"/>
  <c r="D202" i="5"/>
  <c r="D400" i="5"/>
  <c r="E348" i="5"/>
  <c r="E354" i="5"/>
  <c r="E360" i="5"/>
  <c r="E371" i="5"/>
  <c r="E375" i="5"/>
  <c r="E380" i="5"/>
  <c r="E386" i="5"/>
  <c r="E157" i="5"/>
  <c r="E259" i="5"/>
  <c r="E337" i="5"/>
  <c r="E325" i="5"/>
  <c r="E121" i="5"/>
  <c r="E80" i="5"/>
  <c r="E243" i="5"/>
  <c r="E247" i="5"/>
  <c r="E109" i="5"/>
  <c r="E56" i="5"/>
  <c r="E11" i="5" l="1"/>
  <c r="D147" i="5"/>
  <c r="E147" i="5" s="1"/>
  <c r="E401" i="5"/>
  <c r="D45" i="5"/>
  <c r="D44" i="5" s="1"/>
  <c r="E126" i="5"/>
  <c r="E114" i="5"/>
  <c r="E14" i="5"/>
  <c r="C63" i="5"/>
  <c r="E64" i="5"/>
  <c r="E74" i="5"/>
  <c r="E115" i="5"/>
  <c r="E212" i="5"/>
  <c r="E310" i="5"/>
  <c r="E320" i="5"/>
  <c r="E323" i="5"/>
  <c r="D393" i="5"/>
  <c r="D392" i="5" s="1"/>
  <c r="D391" i="5" s="1"/>
  <c r="E210" i="5"/>
  <c r="C125" i="5"/>
  <c r="C117" i="5" s="1"/>
  <c r="E46" i="5"/>
  <c r="D322" i="5"/>
  <c r="D216" i="5"/>
  <c r="C322" i="5"/>
  <c r="E322" i="5" s="1"/>
  <c r="E352" i="5"/>
  <c r="C216" i="5"/>
  <c r="C207" i="5" s="1"/>
  <c r="E107" i="5"/>
  <c r="D63" i="5"/>
  <c r="E63" i="5" s="1"/>
  <c r="E83" i="5"/>
  <c r="D137" i="5"/>
  <c r="D136" i="5" s="1"/>
  <c r="C137" i="5"/>
  <c r="C136" i="5" s="1"/>
  <c r="E132" i="5"/>
  <c r="E129" i="5"/>
  <c r="E284" i="5"/>
  <c r="E231" i="5"/>
  <c r="E253" i="5"/>
  <c r="E257" i="5"/>
  <c r="E335" i="5"/>
  <c r="E339" i="5"/>
  <c r="E341" i="5"/>
  <c r="E366" i="5"/>
  <c r="D104" i="5"/>
  <c r="D90" i="5"/>
  <c r="D101" i="5"/>
  <c r="D125" i="5"/>
  <c r="D117" i="5" s="1"/>
  <c r="E49" i="5"/>
  <c r="E112" i="5"/>
  <c r="E160" i="5"/>
  <c r="E223" i="5"/>
  <c r="E225" i="5"/>
  <c r="E229" i="5"/>
  <c r="E298" i="5"/>
  <c r="E302" i="5"/>
  <c r="E304" i="5"/>
  <c r="D71" i="5"/>
  <c r="D69" i="5" s="1"/>
  <c r="D152" i="5"/>
  <c r="C104" i="5"/>
  <c r="E156" i="5"/>
  <c r="E118" i="5"/>
  <c r="E159" i="5"/>
  <c r="E221" i="5"/>
  <c r="E235" i="5"/>
  <c r="E239" i="5"/>
  <c r="E292" i="5"/>
  <c r="E296" i="5"/>
  <c r="D55" i="5"/>
  <c r="C55" i="5"/>
  <c r="C45" i="5"/>
  <c r="C44" i="5" s="1"/>
  <c r="E44" i="5" s="1"/>
  <c r="E331" i="5"/>
  <c r="E343" i="5"/>
  <c r="E400" i="5"/>
  <c r="E382" i="5"/>
  <c r="E105" i="5"/>
  <c r="E233" i="5"/>
  <c r="E255" i="5"/>
  <c r="E290" i="5"/>
  <c r="E300" i="5"/>
  <c r="E41" i="5"/>
  <c r="E32" i="5"/>
  <c r="D9" i="5"/>
  <c r="C9" i="5"/>
  <c r="E10" i="5"/>
  <c r="C69" i="5"/>
  <c r="C20" i="5"/>
  <c r="E20" i="5" s="1"/>
  <c r="E21" i="5"/>
  <c r="E111" i="5"/>
  <c r="E131" i="5"/>
  <c r="E209" i="5"/>
  <c r="E363" i="5"/>
  <c r="C153" i="5"/>
  <c r="E137" i="5" l="1"/>
  <c r="D207" i="5"/>
  <c r="E207" i="5" s="1"/>
  <c r="E71" i="5"/>
  <c r="E125" i="5"/>
  <c r="E45" i="5"/>
  <c r="E136" i="5"/>
  <c r="C208" i="5"/>
  <c r="D208" i="5"/>
  <c r="E216" i="5"/>
  <c r="D8" i="5"/>
  <c r="E104" i="5"/>
  <c r="C101" i="5"/>
  <c r="E101" i="5" s="1"/>
  <c r="E69" i="5"/>
  <c r="E162" i="5"/>
  <c r="E55" i="5"/>
  <c r="E117" i="5"/>
  <c r="E9" i="5"/>
  <c r="E153" i="5"/>
  <c r="C152" i="5"/>
  <c r="E208" i="5" l="1"/>
  <c r="C8" i="5"/>
  <c r="C431" i="5" s="1"/>
  <c r="E152" i="5"/>
  <c r="D431" i="5"/>
  <c r="E8" i="5" l="1"/>
  <c r="E431" i="5"/>
</calcChain>
</file>

<file path=xl/sharedStrings.xml><?xml version="1.0" encoding="utf-8"?>
<sst xmlns="http://schemas.openxmlformats.org/spreadsheetml/2006/main" count="858" uniqueCount="856">
  <si>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</si>
  <si>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</si>
  <si>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</si>
  <si>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</si>
  <si>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</si>
  <si>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</si>
  <si>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</si>
  <si>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</si>
  <si>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</si>
  <si>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</si>
  <si>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</si>
  <si>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</si>
  <si>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</si>
  <si>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</si>
  <si>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</si>
  <si>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</si>
  <si>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</si>
  <si>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</si>
  <si>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</si>
  <si>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</si>
  <si>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</si>
  <si>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</si>
  <si>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</si>
  <si>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</si>
  <si>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</si>
  <si>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</si>
  <si>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</si>
  <si>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</si>
  <si>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</si>
  <si>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</si>
  <si>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</si>
  <si>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</si>
  <si>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</si>
  <si>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</si>
  <si>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</si>
  <si>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</si>
  <si>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</si>
  <si>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</si>
  <si>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</si>
  <si>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</si>
  <si>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</si>
  <si>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</si>
  <si>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</si>
  <si>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</si>
  <si>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</si>
  <si>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</si>
  <si>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</si>
  <si>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</si>
  <si>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</si>
  <si>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</si>
  <si>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</si>
  <si>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</si>
  <si>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</si>
  <si>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</si>
  <si>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</si>
  <si>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</si>
  <si>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</si>
  <si>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</si>
  <si>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</si>
  <si>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</si>
  <si>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</si>
  <si>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</si>
  <si>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</si>
  <si>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</si>
  <si>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</si>
  <si>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</si>
  <si>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</si>
  <si>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</si>
  <si>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</si>
  <si>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</si>
  <si>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</si>
  <si>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</si>
  <si>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</si>
  <si>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</si>
  <si>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</si>
  <si>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</si>
  <si>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</si>
  <si>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</si>
  <si>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</si>
  <si>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</si>
  <si>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</si>
  <si>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</si>
  <si>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</si>
  <si>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</si>
  <si>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</si>
  <si>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</si>
  <si>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</si>
  <si>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</si>
  <si>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</si>
  <si>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</si>
  <si>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</si>
  <si>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</si>
  <si>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</si>
  <si>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</si>
  <si>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</si>
  <si>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</si>
  <si>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</si>
  <si>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</si>
  <si>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</si>
  <si>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</si>
  <si>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</si>
  <si>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</si>
  <si>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</si>
  <si>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</si>
  <si>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</si>
  <si>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</si>
  <si>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</si>
  <si>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</si>
  <si>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</si>
  <si>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</si>
  <si>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</si>
  <si>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</si>
  <si>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</si>
  <si>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</si>
  <si>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</si>
  <si>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</si>
  <si>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</si>
  <si>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</si>
  <si>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</si>
  <si>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</si>
  <si>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</si>
  <si>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</si>
  <si>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</si>
  <si>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</si>
  <si>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</si>
  <si>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</si>
  <si>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</si>
  <si>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</si>
  <si>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</si>
  <si>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</si>
  <si>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</si>
  <si>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</si>
  <si>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</si>
  <si>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</si>
  <si>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</si>
  <si>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</si>
  <si>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</si>
  <si>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</si>
  <si>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</si>
  <si>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</si>
  <si>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</si>
  <si>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</si>
  <si>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</si>
  <si>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</si>
  <si>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</si>
  <si>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</si>
  <si>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</si>
  <si>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</si>
  <si>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</si>
  <si>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</si>
  <si>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</si>
  <si>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</si>
  <si>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</si>
  <si>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</si>
  <si>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</si>
  <si>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</si>
  <si>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</si>
  <si>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</si>
  <si>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</si>
  <si>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</si>
  <si>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</si>
  <si>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</si>
  <si>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</si>
  <si>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</si>
  <si>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</si>
  <si>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</si>
  <si>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</si>
  <si>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</si>
  <si>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</si>
  <si>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</si>
  <si>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</si>
  <si>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</si>
  <si>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</si>
  <si>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</si>
  <si>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</si>
  <si>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</si>
  <si>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</si>
  <si>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</si>
  <si>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</si>
  <si>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</si>
  <si>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</si>
  <si>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</si>
  <si>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</si>
  <si>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</si>
  <si>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</si>
  <si>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</si>
  <si>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</si>
  <si>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</si>
  <si>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</si>
  <si>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</si>
  <si>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</si>
  <si>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</si>
  <si>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</si>
  <si>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</si>
  <si>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</si>
  <si>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</si>
  <si>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</si>
  <si>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</si>
  <si>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</si>
  <si>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</si>
  <si>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</si>
  <si>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</si>
  <si>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</si>
  <si>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</si>
  <si>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</si>
  <si>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</si>
  <si>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</si>
  <si>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</si>
  <si>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</si>
  <si>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</si>
  <si>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</si>
  <si>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</si>
  <si>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</si>
  <si>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</si>
  <si>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</si>
  <si>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</si>
  <si>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</si>
  <si>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</si>
  <si>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</si>
  <si>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</si>
  <si>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</si>
  <si>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</si>
  <si>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</si>
  <si>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</si>
  <si>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</si>
  <si>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</si>
  <si>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</si>
  <si>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</si>
  <si>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</si>
  <si>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</si>
  <si>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</si>
  <si>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</si>
  <si>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</si>
  <si>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</si>
  <si>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</si>
  <si>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</si>
  <si>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</si>
  <si>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</si>
  <si>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</si>
  <si>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</si>
  <si>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</si>
  <si>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</si>
  <si>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</si>
  <si>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</si>
  <si>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</si>
  <si>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</si>
  <si>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</si>
  <si>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</si>
  <si>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</si>
  <si>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</si>
  <si>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</si>
  <si>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</si>
  <si>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</si>
  <si>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</si>
  <si>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</si>
  <si>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</si>
  <si>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</si>
  <si>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</si>
  <si>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</si>
  <si>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</si>
  <si>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</si>
  <si>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</si>
  <si>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</si>
  <si>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</si>
  <si>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</si>
  <si>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</si>
  <si>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</si>
  <si>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</si>
  <si>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</si>
  <si>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</si>
  <si>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</si>
  <si>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</si>
  <si>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</si>
  <si>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</si>
  <si>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</si>
  <si>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</si>
  <si>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</si>
  <si>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</si>
  <si>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</si>
  <si>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</si>
  <si>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</si>
  <si>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</si>
  <si>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</si>
  <si>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</si>
  <si>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</si>
  <si>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</si>
  <si>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</si>
  <si>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</si>
  <si>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</si>
  <si>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</si>
  <si>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</si>
  <si>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</si>
  <si>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</si>
  <si>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</si>
  <si>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</si>
  <si>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</si>
  <si>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</si>
  <si>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</si>
  <si>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</si>
  <si>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</si>
  <si>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</si>
  <si>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</si>
  <si>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</si>
  <si>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</si>
  <si>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</si>
  <si>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</si>
  <si>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</si>
  <si>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</si>
  <si>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</si>
  <si>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</si>
  <si>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</si>
  <si>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</si>
  <si>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</si>
  <si>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</si>
  <si>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</si>
  <si>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</si>
  <si>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</si>
  <si>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</si>
  <si>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</si>
  <si>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</si>
  <si>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</si>
  <si>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</si>
  <si>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</si>
  <si>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</si>
  <si>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</si>
  <si>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</si>
  <si>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</si>
  <si>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</si>
  <si>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</si>
  <si>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</si>
  <si>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</si>
  <si>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</si>
  <si>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</si>
  <si>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</si>
  <si>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</si>
  <si>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</si>
  <si>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</si>
  <si>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</si>
  <si>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</si>
  <si>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</si>
  <si>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</si>
  <si>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</si>
  <si>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</si>
  <si>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</si>
  <si>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</si>
  <si>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</si>
  <si>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</si>
  <si>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</si>
  <si>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</si>
  <si>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</si>
  <si>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</si>
  <si>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</si>
  <si>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</si>
  <si>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</si>
  <si>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</si>
  <si>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</si>
  <si>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</si>
  <si>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</si>
  <si>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</si>
  <si>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</si>
  <si>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</si>
  <si>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</si>
  <si>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</si>
  <si>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</si>
  <si>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</si>
  <si>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</si>
  <si>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</si>
  <si>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</si>
  <si>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</si>
  <si>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</si>
  <si>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</si>
  <si>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</si>
  <si>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</si>
  <si>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</si>
  <si>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</si>
  <si>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</si>
  <si>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</si>
  <si>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</si>
  <si>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</si>
  <si>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</si>
  <si>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</si>
  <si>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</si>
  <si>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</si>
  <si>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</si>
  <si>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</si>
  <si>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</si>
  <si>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</si>
  <si>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</si>
  <si>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</si>
  <si>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</si>
  <si>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</si>
  <si>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</si>
  <si>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</si>
  <si>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</si>
  <si>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</si>
  <si>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</si>
  <si>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</si>
  <si>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</si>
  <si>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</si>
  <si>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</si>
  <si>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</si>
  <si>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</si>
  <si>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</si>
  <si>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</si>
  <si>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</si>
  <si>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</si>
  <si>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</si>
  <si>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</si>
  <si>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</si>
  <si>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</si>
  <si>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</si>
  <si>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</si>
  <si>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</si>
  <si>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</si>
  <si>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</si>
  <si>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</si>
  <si>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</si>
  <si>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</si>
  <si>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</si>
  <si>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</si>
  <si>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</si>
  <si>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</si>
  <si>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</si>
  <si>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</si>
  <si>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</si>
  <si>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</si>
  <si>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</si>
  <si>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</si>
  <si>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</si>
  <si>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</si>
  <si>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</si>
  <si>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</si>
  <si>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</si>
  <si>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</si>
  <si>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</si>
  <si>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</si>
  <si>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</si>
  <si>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</si>
  <si>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</si>
  <si>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</si>
  <si>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</si>
  <si>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</si>
  <si>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</si>
  <si>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</si>
  <si>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</si>
  <si>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</si>
  <si>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</si>
  <si>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</si>
  <si>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</si>
  <si>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</si>
  <si>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</si>
  <si>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</si>
  <si>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</si>
  <si>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</si>
  <si>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</si>
  <si>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</si>
  <si>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</si>
  <si>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</si>
  <si>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</si>
  <si>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</si>
  <si>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</si>
  <si>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</si>
  <si>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</si>
  <si>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</si>
  <si>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</si>
  <si>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</si>
  <si>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</si>
  <si>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</si>
  <si>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</si>
  <si>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</si>
  <si>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</si>
  <si>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</si>
  <si>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</si>
  <si>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</si>
  <si>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</si>
  <si>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</si>
  <si>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</si>
  <si>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</si>
  <si>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</si>
  <si>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</si>
  <si>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</si>
  <si>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</si>
  <si>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</si>
  <si>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</si>
  <si>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</si>
  <si>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</si>
  <si>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</si>
  <si>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</si>
  <si>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</si>
  <si>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</si>
  <si>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</si>
  <si>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</si>
  <si>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</si>
  <si>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</si>
  <si>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</si>
  <si>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</si>
  <si>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</si>
  <si>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</si>
  <si>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</si>
  <si>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</si>
  <si>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</si>
  <si>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</si>
  <si>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</si>
  <si>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</si>
  <si>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</si>
  <si>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</si>
  <si>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</si>
  <si>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</si>
  <si>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</si>
  <si>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</si>
  <si>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</si>
  <si>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</si>
  <si>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</si>
  <si>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</si>
  <si>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</si>
  <si>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</si>
  <si>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</si>
  <si>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</si>
  <si>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</si>
  <si>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</si>
  <si>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</si>
  <si>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</si>
  <si>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</si>
  <si>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</si>
  <si>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</si>
  <si>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</si>
  <si>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</si>
  <si>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</si>
  <si>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</si>
  <si>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</si>
  <si>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</si>
  <si>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</si>
  <si>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</si>
  <si>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</si>
  <si>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</si>
  <si>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</si>
  <si>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</si>
  <si>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</si>
  <si>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</si>
  <si>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</si>
  <si>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</si>
  <si>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</si>
  <si>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</si>
  <si>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</si>
  <si>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</si>
  <si>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</si>
  <si>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</si>
  <si>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</si>
  <si>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</si>
  <si>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</si>
  <si>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</si>
  <si>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</si>
  <si>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</si>
  <si>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</si>
  <si>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</si>
  <si>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</si>
  <si>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</si>
  <si>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</si>
  <si>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</si>
  <si>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</si>
  <si>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</si>
  <si>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</si>
  <si>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</si>
  <si>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</si>
  <si>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</si>
  <si>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</si>
  <si>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</si>
  <si>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</si>
  <si>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</si>
  <si>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</si>
  <si>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</si>
  <si>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</si>
  <si>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</si>
  <si>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</si>
  <si>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</si>
  <si>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</si>
  <si>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</si>
  <si>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</si>
  <si>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</si>
  <si>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</si>
  <si>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</si>
  <si>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</si>
  <si>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</si>
  <si>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</si>
  <si>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</si>
  <si>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</si>
  <si>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</si>
  <si>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</si>
  <si>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</si>
  <si>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</si>
  <si>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</si>
  <si>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</si>
  <si>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</si>
  <si>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</si>
  <si>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</si>
  <si>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</si>
  <si>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</si>
  <si>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</si>
  <si>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</si>
  <si>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</si>
  <si>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</si>
  <si>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</si>
  <si>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</si>
  <si>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</si>
  <si>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</si>
  <si>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</si>
  <si>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</si>
  <si>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</si>
  <si>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</si>
  <si>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</si>
  <si>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</si>
  <si>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</si>
  <si>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</si>
  <si>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</si>
  <si>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</si>
  <si>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</si>
  <si>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областного бюджета за 1 квартал 2020 года</t>
  </si>
  <si>
    <t>Прогноз доходов
на 2020 год</t>
  </si>
  <si>
    <t>Кассовое исполнение
за 1 квартал
2020 года</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</si>
  <si>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</si>
  <si>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</si>
  <si>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</si>
  <si>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</si>
  <si>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</si>
  <si>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</si>
  <si>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</si>
  <si>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</si>
  <si>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</si>
  <si>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</si>
  <si>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</si>
  <si>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</si>
  <si>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</si>
  <si>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</si>
  <si>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</si>
  <si>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</si>
  <si>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</si>
  <si>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</si>
  <si>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</si>
  <si>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</si>
  <si>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</si>
  <si>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</si>
  <si>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</si>
  <si>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</si>
  <si>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</si>
  <si>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</si>
  <si>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</si>
  <si>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</si>
  <si>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</si>
  <si>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</si>
  <si>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</si>
  <si>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</si>
  <si>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</si>
  <si>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</si>
  <si>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</si>
  <si>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</si>
  <si>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</si>
  <si>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</si>
  <si>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</si>
  <si>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</si>
  <si>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</si>
  <si>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</si>
  <si>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</si>
  <si>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</si>
  <si>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</si>
  <si>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</si>
  <si>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</si>
  <si>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</si>
  <si>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</si>
  <si>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</si>
  <si>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</si>
  <si>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</si>
  <si>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</si>
  <si>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</si>
  <si>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</si>
  <si>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</si>
  <si>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</si>
  <si>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</si>
  <si>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</si>
  <si>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</si>
  <si>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</si>
  <si>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</si>
  <si>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</si>
  <si>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</si>
  <si>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</si>
  <si>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</si>
  <si>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</si>
  <si>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</si>
  <si>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</si>
  <si>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</si>
  <si>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</si>
  <si>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</si>
  <si>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</si>
  <si>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</si>
  <si>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</si>
  <si>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</si>
  <si>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</si>
  <si>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</si>
  <si>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</si>
  <si>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</si>
  <si>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</si>
  <si>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</si>
  <si>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</si>
  <si>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</si>
  <si>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</si>
  <si>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</si>
  <si>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</si>
  <si>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</si>
  <si>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</si>
  <si>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</si>
  <si>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</si>
  <si>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</si>
  <si>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</si>
  <si>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</si>
  <si>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</si>
  <si>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</si>
  <si>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</si>
  <si>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</si>
  <si>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</si>
  <si>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</si>
  <si>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</si>
  <si>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</si>
  <si>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</si>
  <si>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</si>
  <si>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</si>
  <si>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</si>
  <si>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</si>
  <si>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</si>
  <si>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</si>
  <si>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</si>
  <si>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</si>
  <si>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</si>
  <si>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</si>
  <si>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</si>
  <si>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</si>
  <si>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</si>
  <si>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</si>
  <si>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</si>
  <si>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</si>
  <si>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</si>
  <si>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</si>
  <si>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</si>
  <si>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</si>
  <si>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</si>
  <si>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</si>
  <si>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</si>
  <si>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</si>
  <si>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</si>
  <si>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</si>
  <si>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</si>
  <si>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</si>
  <si>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</si>
  <si>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</si>
  <si>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</si>
  <si>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</si>
  <si>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</si>
  <si>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</si>
  <si>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</si>
  <si>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</si>
  <si>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</si>
  <si>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</si>
  <si>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</si>
  <si>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</si>
  <si>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</si>
  <si>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</si>
  <si>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</si>
  <si>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</si>
  <si>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</si>
  <si>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</si>
  <si>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</si>
  <si>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</si>
  <si>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</si>
  <si>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</si>
  <si>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</si>
  <si>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</si>
  <si>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</si>
  <si>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</si>
  <si>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</si>
  <si>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</si>
  <si>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</si>
  <si>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</si>
  <si>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</si>
  <si>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</si>
  <si>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</si>
  <si>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</si>
  <si>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</si>
  <si>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</si>
  <si>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</si>
  <si>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</si>
  <si>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</si>
  <si>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</si>
  <si>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</si>
  <si>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</si>
  <si>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</si>
  <si>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</si>
  <si>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</si>
  <si>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</si>
  <si>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</si>
  <si>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</si>
  <si>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</si>
  <si>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</si>
  <si>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</si>
  <si>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</si>
  <si>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</si>
  <si>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</si>
  <si>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</si>
  <si>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</si>
  <si>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</si>
  <si>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</si>
  <si>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</si>
  <si>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</si>
  <si>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</si>
  <si>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</si>
  <si>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</si>
  <si>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</si>
  <si>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</si>
  <si>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</si>
  <si>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</si>
  <si>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</si>
  <si>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</si>
  <si>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</si>
  <si>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</si>
  <si>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</si>
  <si>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</si>
  <si>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</si>
  <si>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</si>
  <si>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</si>
  <si>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</si>
  <si>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</si>
  <si>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</si>
  <si>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</si>
  <si>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</si>
  <si>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</si>
  <si>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</si>
  <si>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</si>
  <si>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</si>
  <si>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</si>
  <si>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</si>
  <si>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</si>
  <si>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</si>
  <si>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</si>
  <si>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</si>
  <si>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</si>
  <si>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</si>
  <si>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</si>
  <si>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</si>
  <si>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</si>
  <si>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</si>
  <si>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</si>
  <si>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</si>
  <si>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</si>
  <si>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</si>
  <si>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</si>
  <si>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</si>
  <si>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</si>
  <si>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</si>
  <si>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от 22 апреля 2020 года № 172-п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</si>
</sst>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0"/>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1" t="s">
        <v>608</v>
      </c>
      <c r="E1" s="21"/>
    </row>
    <row r="2" spans="1:5" ht="15.75" customHeight="1" x14ac:dyDescent="0.3">
      <c r="C2" s="9"/>
      <c r="D2" s="21" t="s">
        <v>606</v>
      </c>
      <c r="E2" s="21"/>
    </row>
    <row r="3" spans="1:5" x14ac:dyDescent="0.3">
      <c r="C3" s="9"/>
      <c r="D3" s="21" t="s">
        <v>607</v>
      </c>
      <c r="E3" s="21"/>
    </row>
    <row r="4" spans="1:5" ht="15.75" customHeight="1" x14ac:dyDescent="0.3">
      <c r="C4" s="9"/>
      <c r="D4" s="21" t="s">
        <v>855</v>
      </c>
      <c r="E4" s="21"/>
    </row>
    <row r="5" spans="1:5" ht="23.25" customHeight="1" x14ac:dyDescent="0.3">
      <c r="A5" s="25" t="s">
        <v>616</v>
      </c>
      <c r="B5" s="25"/>
      <c r="C5" s="25"/>
      <c r="D5" s="25"/>
      <c r="E5" s="25"/>
    </row>
    <row r="6" spans="1:5" ht="17.25" customHeight="1" x14ac:dyDescent="0.3">
      <c r="A6" s="24" t="s">
        <v>199</v>
      </c>
      <c r="B6" s="24"/>
      <c r="C6" s="24"/>
      <c r="D6" s="24"/>
      <c r="E6" s="24"/>
    </row>
    <row r="7" spans="1:5" ht="81" customHeight="1" x14ac:dyDescent="0.3">
      <c r="A7" s="7" t="s">
        <v>51</v>
      </c>
      <c r="B7" s="7" t="s">
        <v>52</v>
      </c>
      <c r="C7" s="1" t="s">
        <v>617</v>
      </c>
      <c r="D7" s="1" t="s">
        <v>618</v>
      </c>
      <c r="E7" s="1" t="s">
        <v>200</v>
      </c>
    </row>
    <row r="8" spans="1:5" x14ac:dyDescent="0.3">
      <c r="A8" s="19" t="s">
        <v>201</v>
      </c>
      <c r="B8" s="20" t="s">
        <v>53</v>
      </c>
      <c r="C8" s="13">
        <f>C9+C20+C44+C55+C63+C69+C90+C101+C117+C136+C152+C159+C162+C202</f>
        <v>31842118255</v>
      </c>
      <c r="D8" s="13">
        <f>D9+D20+D44+D55+D63+D69+D90+D101+D117+D136+D152+D159+D162+D202</f>
        <v>6817168256.9699993</v>
      </c>
      <c r="E8" s="18">
        <f>D8/C8*100</f>
        <v>21.409280005734342</v>
      </c>
    </row>
    <row r="9" spans="1:5" x14ac:dyDescent="0.3">
      <c r="A9" s="19" t="s">
        <v>202</v>
      </c>
      <c r="B9" s="20" t="s">
        <v>54</v>
      </c>
      <c r="C9" s="13">
        <f>C10+C14</f>
        <v>18226952000</v>
      </c>
      <c r="D9" s="13">
        <f>D10+D14</f>
        <v>4272651734.79</v>
      </c>
      <c r="E9" s="18">
        <f t="shared" ref="E9:E80" si="0">D9/C9*100</f>
        <v>23.441394561142204</v>
      </c>
    </row>
    <row r="10" spans="1:5" x14ac:dyDescent="0.3">
      <c r="A10" s="2" t="s">
        <v>203</v>
      </c>
      <c r="B10" s="3" t="s">
        <v>55</v>
      </c>
      <c r="C10" s="14">
        <f>C11</f>
        <v>6834376000</v>
      </c>
      <c r="D10" s="14">
        <f>D11</f>
        <v>1856763343.46</v>
      </c>
      <c r="E10" s="17">
        <f t="shared" si="0"/>
        <v>27.168001050278768</v>
      </c>
    </row>
    <row r="11" spans="1:5" ht="31.2" x14ac:dyDescent="0.3">
      <c r="A11" s="2" t="s">
        <v>204</v>
      </c>
      <c r="B11" s="3" t="s">
        <v>56</v>
      </c>
      <c r="C11" s="14">
        <f>C12+C13</f>
        <v>6834376000</v>
      </c>
      <c r="D11" s="14">
        <f>D12+D13</f>
        <v>1856763343.46</v>
      </c>
      <c r="E11" s="17">
        <f t="shared" si="0"/>
        <v>27.168001050278768</v>
      </c>
    </row>
    <row r="12" spans="1:5" ht="32.25" customHeight="1" x14ac:dyDescent="0.3">
      <c r="A12" s="2" t="s">
        <v>205</v>
      </c>
      <c r="B12" s="3" t="s">
        <v>57</v>
      </c>
      <c r="C12" s="14">
        <v>5747517000</v>
      </c>
      <c r="D12" s="14">
        <v>1669483448.3</v>
      </c>
      <c r="E12" s="17">
        <f t="shared" si="0"/>
        <v>29.047038021810113</v>
      </c>
    </row>
    <row r="13" spans="1:5" ht="31.2" x14ac:dyDescent="0.3">
      <c r="A13" s="2" t="s">
        <v>206</v>
      </c>
      <c r="B13" s="3" t="s">
        <v>58</v>
      </c>
      <c r="C13" s="14">
        <v>1086859000</v>
      </c>
      <c r="D13" s="14">
        <v>187279895.16</v>
      </c>
      <c r="E13" s="17">
        <f t="shared" si="0"/>
        <v>17.23129634662822</v>
      </c>
    </row>
    <row r="14" spans="1:5" x14ac:dyDescent="0.3">
      <c r="A14" s="2" t="s">
        <v>207</v>
      </c>
      <c r="B14" s="3" t="s">
        <v>59</v>
      </c>
      <c r="C14" s="14">
        <f>SUM(C15:C18)</f>
        <v>11392576000</v>
      </c>
      <c r="D14" s="14">
        <f>SUM(D15:D19)</f>
        <v>2415888391.3299999</v>
      </c>
      <c r="E14" s="17">
        <f t="shared" si="0"/>
        <v>21.205813253560915</v>
      </c>
    </row>
    <row r="15" spans="1:5" ht="62.4" x14ac:dyDescent="0.3">
      <c r="A15" s="2" t="s">
        <v>208</v>
      </c>
      <c r="B15" s="3" t="s">
        <v>60</v>
      </c>
      <c r="C15" s="14">
        <v>11024353000</v>
      </c>
      <c r="D15" s="14">
        <v>2369549053.8699999</v>
      </c>
      <c r="E15" s="17">
        <f t="shared" si="0"/>
        <v>21.493769782861634</v>
      </c>
    </row>
    <row r="16" spans="1:5" ht="85.2" customHeight="1" x14ac:dyDescent="0.3">
      <c r="A16" s="2" t="s">
        <v>209</v>
      </c>
      <c r="B16" s="3" t="s">
        <v>61</v>
      </c>
      <c r="C16" s="14">
        <v>134553000</v>
      </c>
      <c r="D16" s="14">
        <v>23099110.98</v>
      </c>
      <c r="E16" s="17">
        <f t="shared" si="0"/>
        <v>17.167295400325521</v>
      </c>
    </row>
    <row r="17" spans="1:5" ht="31.2" x14ac:dyDescent="0.3">
      <c r="A17" s="2" t="s">
        <v>210</v>
      </c>
      <c r="B17" s="3" t="s">
        <v>190</v>
      </c>
      <c r="C17" s="14">
        <v>156978000</v>
      </c>
      <c r="D17" s="14">
        <v>10063800.939999999</v>
      </c>
      <c r="E17" s="17">
        <f t="shared" si="0"/>
        <v>6.4109626444469923</v>
      </c>
    </row>
    <row r="18" spans="1:5" ht="65.25" customHeight="1" x14ac:dyDescent="0.3">
      <c r="A18" s="2" t="s">
        <v>211</v>
      </c>
      <c r="B18" s="3" t="s">
        <v>191</v>
      </c>
      <c r="C18" s="14">
        <v>76692000</v>
      </c>
      <c r="D18" s="14">
        <v>13176384.65</v>
      </c>
      <c r="E18" s="17">
        <f t="shared" si="0"/>
        <v>17.180911503155478</v>
      </c>
    </row>
    <row r="19" spans="1:5" ht="46.8" x14ac:dyDescent="0.3">
      <c r="A19" s="2" t="s">
        <v>400</v>
      </c>
      <c r="B19" s="3" t="s">
        <v>401</v>
      </c>
      <c r="C19" s="14">
        <v>0</v>
      </c>
      <c r="D19" s="14">
        <v>40.89</v>
      </c>
      <c r="E19" s="17"/>
    </row>
    <row r="20" spans="1:5" ht="31.2" x14ac:dyDescent="0.3">
      <c r="A20" s="19" t="s">
        <v>212</v>
      </c>
      <c r="B20" s="20" t="s">
        <v>62</v>
      </c>
      <c r="C20" s="13">
        <f>C21</f>
        <v>5229693000</v>
      </c>
      <c r="D20" s="13">
        <f>D21</f>
        <v>1099900540.05</v>
      </c>
      <c r="E20" s="18">
        <f t="shared" si="0"/>
        <v>21.031837625076651</v>
      </c>
    </row>
    <row r="21" spans="1:5" ht="31.2" x14ac:dyDescent="0.3">
      <c r="A21" s="2" t="s">
        <v>403</v>
      </c>
      <c r="B21" s="15" t="s">
        <v>402</v>
      </c>
      <c r="C21" s="14">
        <f>C24+C25+C26+C29+C30+C31+C32+C35+C38+C41</f>
        <v>5229693000</v>
      </c>
      <c r="D21" s="14">
        <f>D22+D24+D25+D26+D29+D30+D31+D32+D35+D38+D41</f>
        <v>1099900540.05</v>
      </c>
      <c r="E21" s="17">
        <f t="shared" si="0"/>
        <v>21.031837625076651</v>
      </c>
    </row>
    <row r="22" spans="1:5" ht="62.4" x14ac:dyDescent="0.3">
      <c r="A22" s="2" t="s">
        <v>621</v>
      </c>
      <c r="B22" s="15" t="s">
        <v>619</v>
      </c>
      <c r="C22" s="14">
        <v>0</v>
      </c>
      <c r="D22" s="14">
        <f>D23</f>
        <v>-7234.5</v>
      </c>
      <c r="E22" s="17"/>
    </row>
    <row r="23" spans="1:5" ht="46.8" x14ac:dyDescent="0.3">
      <c r="A23" s="2" t="s">
        <v>622</v>
      </c>
      <c r="B23" s="15" t="s">
        <v>620</v>
      </c>
      <c r="C23" s="14">
        <v>0</v>
      </c>
      <c r="D23" s="14">
        <v>-7234.5</v>
      </c>
      <c r="E23" s="17"/>
    </row>
    <row r="24" spans="1:5" x14ac:dyDescent="0.3">
      <c r="A24" s="2" t="s">
        <v>213</v>
      </c>
      <c r="B24" s="3" t="s">
        <v>63</v>
      </c>
      <c r="C24" s="14">
        <v>593658000</v>
      </c>
      <c r="D24" s="14">
        <v>95271923.040000007</v>
      </c>
      <c r="E24" s="17">
        <f t="shared" si="0"/>
        <v>16.048284204036669</v>
      </c>
    </row>
    <row r="25" spans="1:5" ht="31.2" x14ac:dyDescent="0.3">
      <c r="A25" s="2" t="s">
        <v>214</v>
      </c>
      <c r="B25" s="3" t="s">
        <v>64</v>
      </c>
      <c r="C25" s="14">
        <v>151571000</v>
      </c>
      <c r="D25" s="14">
        <v>34117687.299999997</v>
      </c>
      <c r="E25" s="17">
        <f t="shared" si="0"/>
        <v>22.509376661762474</v>
      </c>
    </row>
    <row r="26" spans="1:5" ht="109.2" x14ac:dyDescent="0.3">
      <c r="A26" s="2" t="s">
        <v>215</v>
      </c>
      <c r="B26" s="3" t="s">
        <v>65</v>
      </c>
      <c r="C26" s="14">
        <f>SUM(C27:C28)</f>
        <v>890293000</v>
      </c>
      <c r="D26" s="14">
        <f>SUM(D27:D28)</f>
        <v>189512092.36000001</v>
      </c>
      <c r="E26" s="17">
        <f t="shared" si="0"/>
        <v>21.286485725485882</v>
      </c>
    </row>
    <row r="27" spans="1:5" ht="124.8" x14ac:dyDescent="0.3">
      <c r="A27" s="2" t="s">
        <v>216</v>
      </c>
      <c r="B27" s="3" t="s">
        <v>66</v>
      </c>
      <c r="C27" s="14">
        <v>519992000</v>
      </c>
      <c r="D27" s="14">
        <v>108433067.09</v>
      </c>
      <c r="E27" s="17">
        <f t="shared" si="0"/>
        <v>20.852833714749458</v>
      </c>
    </row>
    <row r="28" spans="1:5" ht="165" customHeight="1" x14ac:dyDescent="0.3">
      <c r="A28" s="2" t="s">
        <v>217</v>
      </c>
      <c r="B28" s="3" t="s">
        <v>67</v>
      </c>
      <c r="C28" s="14">
        <v>370301000</v>
      </c>
      <c r="D28" s="14">
        <v>81079025.269999996</v>
      </c>
      <c r="E28" s="17">
        <f t="shared" si="0"/>
        <v>21.895437838407133</v>
      </c>
    </row>
    <row r="29" spans="1:5" ht="93.6" x14ac:dyDescent="0.3">
      <c r="A29" s="2" t="s">
        <v>626</v>
      </c>
      <c r="B29" s="3" t="s">
        <v>623</v>
      </c>
      <c r="C29" s="14">
        <v>4000000</v>
      </c>
      <c r="D29" s="14">
        <v>432321.46</v>
      </c>
      <c r="E29" s="17">
        <f t="shared" si="0"/>
        <v>10.808036500000002</v>
      </c>
    </row>
    <row r="30" spans="1:5" ht="78" x14ac:dyDescent="0.3">
      <c r="A30" s="2" t="s">
        <v>627</v>
      </c>
      <c r="B30" s="3" t="s">
        <v>624</v>
      </c>
      <c r="C30" s="14">
        <v>300000</v>
      </c>
      <c r="D30" s="14">
        <v>63975.28</v>
      </c>
      <c r="E30" s="17">
        <f t="shared" si="0"/>
        <v>21.325093333333335</v>
      </c>
    </row>
    <row r="31" spans="1:5" ht="78" x14ac:dyDescent="0.3">
      <c r="A31" s="2" t="s">
        <v>628</v>
      </c>
      <c r="B31" s="3" t="s">
        <v>625</v>
      </c>
      <c r="C31" s="14">
        <v>3700000</v>
      </c>
      <c r="D31" s="14">
        <v>59628.25</v>
      </c>
      <c r="E31" s="17">
        <f t="shared" si="0"/>
        <v>1.6115743243243243</v>
      </c>
    </row>
    <row r="32" spans="1:5" ht="55.2" customHeight="1" x14ac:dyDescent="0.3">
      <c r="A32" s="2" t="s">
        <v>218</v>
      </c>
      <c r="B32" s="3" t="s">
        <v>68</v>
      </c>
      <c r="C32" s="14">
        <f>C33+C34</f>
        <v>1643308000</v>
      </c>
      <c r="D32" s="14">
        <f>D33+D34</f>
        <v>354184153.86000001</v>
      </c>
      <c r="E32" s="17">
        <f t="shared" si="0"/>
        <v>21.553120526401624</v>
      </c>
    </row>
    <row r="33" spans="1:5" ht="83.4" customHeight="1" x14ac:dyDescent="0.3">
      <c r="A33" s="2" t="s">
        <v>219</v>
      </c>
      <c r="B33" s="3" t="s">
        <v>69</v>
      </c>
      <c r="C33" s="14">
        <v>1571836000</v>
      </c>
      <c r="D33" s="14">
        <v>338779638.35000002</v>
      </c>
      <c r="E33" s="17">
        <f t="shared" si="0"/>
        <v>21.553116123437814</v>
      </c>
    </row>
    <row r="34" spans="1:5" ht="93.6" x14ac:dyDescent="0.3">
      <c r="A34" s="2" t="s">
        <v>629</v>
      </c>
      <c r="B34" s="3" t="s">
        <v>630</v>
      </c>
      <c r="C34" s="14">
        <v>71472000</v>
      </c>
      <c r="D34" s="14">
        <v>15404515.51</v>
      </c>
      <c r="E34" s="17">
        <f t="shared" si="0"/>
        <v>21.553217357846428</v>
      </c>
    </row>
    <row r="35" spans="1:5" ht="66.75" customHeight="1" x14ac:dyDescent="0.3">
      <c r="A35" s="2" t="s">
        <v>220</v>
      </c>
      <c r="B35" s="3" t="s">
        <v>70</v>
      </c>
      <c r="C35" s="14">
        <f>C36+C37</f>
        <v>8464000</v>
      </c>
      <c r="D35" s="14">
        <f>D36+D37</f>
        <v>2308915.5</v>
      </c>
      <c r="E35" s="17">
        <f t="shared" si="0"/>
        <v>27.279247400756145</v>
      </c>
    </row>
    <row r="36" spans="1:5" ht="97.5" customHeight="1" x14ac:dyDescent="0.3">
      <c r="A36" s="2" t="s">
        <v>221</v>
      </c>
      <c r="B36" s="3" t="s">
        <v>71</v>
      </c>
      <c r="C36" s="14">
        <v>8096000</v>
      </c>
      <c r="D36" s="14">
        <v>2208493.94</v>
      </c>
      <c r="E36" s="17">
        <f t="shared" si="0"/>
        <v>27.27882831027668</v>
      </c>
    </row>
    <row r="37" spans="1:5" ht="99" customHeight="1" x14ac:dyDescent="0.3">
      <c r="A37" s="2" t="s">
        <v>631</v>
      </c>
      <c r="B37" s="3" t="s">
        <v>632</v>
      </c>
      <c r="C37" s="14">
        <v>368000</v>
      </c>
      <c r="D37" s="14">
        <v>100421.56</v>
      </c>
      <c r="E37" s="17">
        <f t="shared" si="0"/>
        <v>27.288467391304351</v>
      </c>
    </row>
    <row r="38" spans="1:5" ht="58.2" customHeight="1" x14ac:dyDescent="0.3">
      <c r="A38" s="2" t="s">
        <v>222</v>
      </c>
      <c r="B38" s="3" t="s">
        <v>72</v>
      </c>
      <c r="C38" s="14">
        <f>C39+C40</f>
        <v>2146470000</v>
      </c>
      <c r="D38" s="14">
        <f>D39+D40</f>
        <v>497116298.17000002</v>
      </c>
      <c r="E38" s="17">
        <f t="shared" si="0"/>
        <v>23.159713304635051</v>
      </c>
    </row>
    <row r="39" spans="1:5" ht="88.8" customHeight="1" x14ac:dyDescent="0.3">
      <c r="A39" s="2" t="s">
        <v>223</v>
      </c>
      <c r="B39" s="3" t="s">
        <v>73</v>
      </c>
      <c r="C39" s="14">
        <v>2053113000</v>
      </c>
      <c r="D39" s="14">
        <v>475495241.42000002</v>
      </c>
      <c r="E39" s="17">
        <f t="shared" si="0"/>
        <v>23.159720941808853</v>
      </c>
    </row>
    <row r="40" spans="1:5" ht="93.6" x14ac:dyDescent="0.3">
      <c r="A40" s="2" t="s">
        <v>633</v>
      </c>
      <c r="B40" s="3" t="s">
        <v>634</v>
      </c>
      <c r="C40" s="14">
        <v>93357000</v>
      </c>
      <c r="D40" s="14">
        <v>21621056.75</v>
      </c>
      <c r="E40" s="17">
        <f t="shared" si="0"/>
        <v>23.159545347429759</v>
      </c>
    </row>
    <row r="41" spans="1:5" ht="62.4" x14ac:dyDescent="0.3">
      <c r="A41" s="2" t="s">
        <v>224</v>
      </c>
      <c r="B41" s="3" t="s">
        <v>74</v>
      </c>
      <c r="C41" s="14">
        <f>C42+C43</f>
        <v>-212071000</v>
      </c>
      <c r="D41" s="14">
        <f>D42+D43</f>
        <v>-73159220.670000002</v>
      </c>
      <c r="E41" s="17">
        <f t="shared" si="0"/>
        <v>34.49751294142056</v>
      </c>
    </row>
    <row r="42" spans="1:5" ht="82.2" customHeight="1" x14ac:dyDescent="0.3">
      <c r="A42" s="2" t="s">
        <v>225</v>
      </c>
      <c r="B42" s="3" t="s">
        <v>75</v>
      </c>
      <c r="C42" s="14">
        <v>-202847000</v>
      </c>
      <c r="D42" s="14">
        <v>-69977309.930000007</v>
      </c>
      <c r="E42" s="17">
        <f t="shared" si="0"/>
        <v>34.49758188684082</v>
      </c>
    </row>
    <row r="43" spans="1:5" ht="93.6" x14ac:dyDescent="0.3">
      <c r="A43" s="2" t="s">
        <v>635</v>
      </c>
      <c r="B43" s="3" t="s">
        <v>636</v>
      </c>
      <c r="C43" s="14">
        <v>-9224000</v>
      </c>
      <c r="D43" s="14">
        <v>-3181910.74</v>
      </c>
      <c r="E43" s="17">
        <f t="shared" si="0"/>
        <v>34.495996747614925</v>
      </c>
    </row>
    <row r="44" spans="1:5" x14ac:dyDescent="0.3">
      <c r="A44" s="19" t="s">
        <v>226</v>
      </c>
      <c r="B44" s="20" t="s">
        <v>76</v>
      </c>
      <c r="C44" s="13">
        <f>C45</f>
        <v>2981831255</v>
      </c>
      <c r="D44" s="13">
        <f>D45+D53</f>
        <v>500513300.33999997</v>
      </c>
      <c r="E44" s="18">
        <f t="shared" si="0"/>
        <v>16.78543343124224</v>
      </c>
    </row>
    <row r="45" spans="1:5" ht="18" customHeight="1" x14ac:dyDescent="0.3">
      <c r="A45" s="2" t="s">
        <v>227</v>
      </c>
      <c r="B45" s="8" t="s">
        <v>77</v>
      </c>
      <c r="C45" s="14">
        <f>C46+C49</f>
        <v>2981831255</v>
      </c>
      <c r="D45" s="14">
        <f>D46+D49+D52</f>
        <v>500513243.66999996</v>
      </c>
      <c r="E45" s="17">
        <f t="shared" si="0"/>
        <v>16.785431530732275</v>
      </c>
    </row>
    <row r="46" spans="1:5" ht="31.2" x14ac:dyDescent="0.3">
      <c r="A46" s="2" t="s">
        <v>228</v>
      </c>
      <c r="B46" s="8" t="s">
        <v>78</v>
      </c>
      <c r="C46" s="14">
        <f>C47</f>
        <v>2057463566</v>
      </c>
      <c r="D46" s="14">
        <f>D47+D48</f>
        <v>356660318.76999998</v>
      </c>
      <c r="E46" s="17">
        <f t="shared" si="0"/>
        <v>17.334951863249664</v>
      </c>
    </row>
    <row r="47" spans="1:5" ht="31.2" x14ac:dyDescent="0.3">
      <c r="A47" s="2" t="s">
        <v>229</v>
      </c>
      <c r="B47" s="8" t="s">
        <v>78</v>
      </c>
      <c r="C47" s="14">
        <v>2057463566</v>
      </c>
      <c r="D47" s="14">
        <v>356665708.52999997</v>
      </c>
      <c r="E47" s="17">
        <f t="shared" si="0"/>
        <v>17.335213824632071</v>
      </c>
    </row>
    <row r="48" spans="1:5" ht="33" customHeight="1" x14ac:dyDescent="0.3">
      <c r="A48" s="2" t="s">
        <v>404</v>
      </c>
      <c r="B48" s="15" t="s">
        <v>405</v>
      </c>
      <c r="C48" s="14">
        <v>0</v>
      </c>
      <c r="D48" s="14">
        <v>-5389.76</v>
      </c>
      <c r="E48" s="17"/>
    </row>
    <row r="49" spans="1:5" ht="31.2" x14ac:dyDescent="0.3">
      <c r="A49" s="2" t="s">
        <v>230</v>
      </c>
      <c r="B49" s="8" t="s">
        <v>79</v>
      </c>
      <c r="C49" s="14">
        <f>C50</f>
        <v>924367689</v>
      </c>
      <c r="D49" s="14">
        <f>D50+D51</f>
        <v>143821923.51999998</v>
      </c>
      <c r="E49" s="17">
        <f t="shared" si="0"/>
        <v>15.558951836102091</v>
      </c>
    </row>
    <row r="50" spans="1:5" ht="48.75" customHeight="1" x14ac:dyDescent="0.3">
      <c r="A50" s="2" t="s">
        <v>231</v>
      </c>
      <c r="B50" s="8" t="s">
        <v>80</v>
      </c>
      <c r="C50" s="14">
        <v>924367689</v>
      </c>
      <c r="D50" s="14">
        <v>143821865.22999999</v>
      </c>
      <c r="E50" s="17">
        <f t="shared" si="0"/>
        <v>15.558945530169865</v>
      </c>
    </row>
    <row r="51" spans="1:5" ht="46.8" x14ac:dyDescent="0.3">
      <c r="A51" s="2" t="s">
        <v>406</v>
      </c>
      <c r="B51" s="15" t="s">
        <v>407</v>
      </c>
      <c r="C51" s="14">
        <v>0</v>
      </c>
      <c r="D51" s="14">
        <v>58.29</v>
      </c>
      <c r="E51" s="17"/>
    </row>
    <row r="52" spans="1:5" ht="31.2" x14ac:dyDescent="0.3">
      <c r="A52" s="2" t="s">
        <v>408</v>
      </c>
      <c r="B52" s="15" t="s">
        <v>411</v>
      </c>
      <c r="C52" s="14">
        <v>0</v>
      </c>
      <c r="D52" s="14">
        <v>31001.38</v>
      </c>
      <c r="E52" s="17"/>
    </row>
    <row r="53" spans="1:5" x14ac:dyDescent="0.3">
      <c r="A53" s="2" t="s">
        <v>409</v>
      </c>
      <c r="B53" s="15" t="s">
        <v>412</v>
      </c>
      <c r="C53" s="14">
        <v>0</v>
      </c>
      <c r="D53" s="14">
        <f>D54</f>
        <v>56.67</v>
      </c>
      <c r="E53" s="17"/>
    </row>
    <row r="54" spans="1:5" ht="31.2" x14ac:dyDescent="0.3">
      <c r="A54" s="2" t="s">
        <v>410</v>
      </c>
      <c r="B54" s="15" t="s">
        <v>413</v>
      </c>
      <c r="C54" s="14">
        <v>0</v>
      </c>
      <c r="D54" s="14">
        <v>56.67</v>
      </c>
      <c r="E54" s="17"/>
    </row>
    <row r="55" spans="1:5" x14ac:dyDescent="0.3">
      <c r="A55" s="19" t="s">
        <v>232</v>
      </c>
      <c r="B55" s="20" t="s">
        <v>81</v>
      </c>
      <c r="C55" s="13">
        <f>C56+C59+C62</f>
        <v>4246285000</v>
      </c>
      <c r="D55" s="13">
        <f>D56+D59+D62</f>
        <v>710211622.25999999</v>
      </c>
      <c r="E55" s="18">
        <f t="shared" si="0"/>
        <v>16.725481738978896</v>
      </c>
    </row>
    <row r="56" spans="1:5" x14ac:dyDescent="0.3">
      <c r="A56" s="2" t="s">
        <v>233</v>
      </c>
      <c r="B56" s="3" t="s">
        <v>82</v>
      </c>
      <c r="C56" s="14">
        <f>SUM(C57:C58)</f>
        <v>3109466000</v>
      </c>
      <c r="D56" s="14">
        <f>SUM(D57:D58)</f>
        <v>552293260.37</v>
      </c>
      <c r="E56" s="17">
        <f t="shared" si="0"/>
        <v>17.761675489296234</v>
      </c>
    </row>
    <row r="57" spans="1:5" ht="31.2" x14ac:dyDescent="0.3">
      <c r="A57" s="2" t="s">
        <v>234</v>
      </c>
      <c r="B57" s="3" t="s">
        <v>83</v>
      </c>
      <c r="C57" s="14">
        <v>3050386000</v>
      </c>
      <c r="D57" s="14">
        <v>537692665.37</v>
      </c>
      <c r="E57" s="17">
        <f t="shared" si="0"/>
        <v>17.627036885495801</v>
      </c>
    </row>
    <row r="58" spans="1:5" ht="31.2" x14ac:dyDescent="0.3">
      <c r="A58" s="2" t="s">
        <v>235</v>
      </c>
      <c r="B58" s="3" t="s">
        <v>84</v>
      </c>
      <c r="C58" s="14">
        <v>59080000</v>
      </c>
      <c r="D58" s="14">
        <v>14600595</v>
      </c>
      <c r="E58" s="17">
        <f t="shared" si="0"/>
        <v>24.713261679079217</v>
      </c>
    </row>
    <row r="59" spans="1:5" x14ac:dyDescent="0.3">
      <c r="A59" s="2" t="s">
        <v>236</v>
      </c>
      <c r="B59" s="3" t="s">
        <v>85</v>
      </c>
      <c r="C59" s="14">
        <f>SUM(C60:C61)</f>
        <v>1090427000</v>
      </c>
      <c r="D59" s="14">
        <f>SUM(D60:D61)</f>
        <v>146354873.63</v>
      </c>
      <c r="E59" s="17">
        <f t="shared" si="0"/>
        <v>13.421794730871483</v>
      </c>
    </row>
    <row r="60" spans="1:5" x14ac:dyDescent="0.3">
      <c r="A60" s="2" t="s">
        <v>237</v>
      </c>
      <c r="B60" s="3" t="s">
        <v>86</v>
      </c>
      <c r="C60" s="14">
        <v>192150000</v>
      </c>
      <c r="D60" s="14">
        <v>86390438.180000007</v>
      </c>
      <c r="E60" s="17">
        <f t="shared" si="0"/>
        <v>44.959894967473332</v>
      </c>
    </row>
    <row r="61" spans="1:5" x14ac:dyDescent="0.3">
      <c r="A61" s="2" t="s">
        <v>238</v>
      </c>
      <c r="B61" s="3" t="s">
        <v>87</v>
      </c>
      <c r="C61" s="14">
        <v>898277000</v>
      </c>
      <c r="D61" s="14">
        <v>59964435.450000003</v>
      </c>
      <c r="E61" s="17">
        <f t="shared" si="0"/>
        <v>6.6754949141523161</v>
      </c>
    </row>
    <row r="62" spans="1:5" x14ac:dyDescent="0.3">
      <c r="A62" s="2" t="s">
        <v>239</v>
      </c>
      <c r="B62" s="3" t="s">
        <v>88</v>
      </c>
      <c r="C62" s="14">
        <v>46392000</v>
      </c>
      <c r="D62" s="14">
        <v>11563488.26</v>
      </c>
      <c r="E62" s="17">
        <f t="shared" si="0"/>
        <v>24.925608423866183</v>
      </c>
    </row>
    <row r="63" spans="1:5" ht="31.2" x14ac:dyDescent="0.3">
      <c r="A63" s="19" t="s">
        <v>240</v>
      </c>
      <c r="B63" s="20" t="s">
        <v>89</v>
      </c>
      <c r="C63" s="13">
        <f>C64+C67</f>
        <v>20166000</v>
      </c>
      <c r="D63" s="13">
        <f>D64+D67</f>
        <v>2501156.4500000002</v>
      </c>
      <c r="E63" s="18">
        <f t="shared" si="0"/>
        <v>12.402838688882278</v>
      </c>
    </row>
    <row r="64" spans="1:5" x14ac:dyDescent="0.3">
      <c r="A64" s="2" t="s">
        <v>241</v>
      </c>
      <c r="B64" s="3" t="s">
        <v>90</v>
      </c>
      <c r="C64" s="14">
        <f>SUM(C65:C66)</f>
        <v>19588000</v>
      </c>
      <c r="D64" s="14">
        <f>SUM(D65:D66)</f>
        <v>2494433.16</v>
      </c>
      <c r="E64" s="17">
        <f t="shared" si="0"/>
        <v>12.734496426383501</v>
      </c>
    </row>
    <row r="65" spans="1:5" x14ac:dyDescent="0.3">
      <c r="A65" s="2" t="s">
        <v>242</v>
      </c>
      <c r="B65" s="3" t="s">
        <v>91</v>
      </c>
      <c r="C65" s="14">
        <v>10493000</v>
      </c>
      <c r="D65" s="14">
        <v>1727441.15</v>
      </c>
      <c r="E65" s="17">
        <f t="shared" si="0"/>
        <v>16.462795673306012</v>
      </c>
    </row>
    <row r="66" spans="1:5" ht="31.2" x14ac:dyDescent="0.3">
      <c r="A66" s="2" t="s">
        <v>243</v>
      </c>
      <c r="B66" s="3" t="s">
        <v>92</v>
      </c>
      <c r="C66" s="14">
        <v>9095000</v>
      </c>
      <c r="D66" s="14">
        <v>766992.01</v>
      </c>
      <c r="E66" s="17">
        <f t="shared" si="0"/>
        <v>8.4331172072567355</v>
      </c>
    </row>
    <row r="67" spans="1:5" ht="31.2" x14ac:dyDescent="0.3">
      <c r="A67" s="2" t="s">
        <v>244</v>
      </c>
      <c r="B67" s="3" t="s">
        <v>93</v>
      </c>
      <c r="C67" s="14">
        <f>C68</f>
        <v>578000</v>
      </c>
      <c r="D67" s="14">
        <f>D68</f>
        <v>6723.29</v>
      </c>
      <c r="E67" s="17">
        <f t="shared" si="0"/>
        <v>1.1631989619377163</v>
      </c>
    </row>
    <row r="68" spans="1:5" x14ac:dyDescent="0.3">
      <c r="A68" s="2" t="s">
        <v>245</v>
      </c>
      <c r="B68" s="3" t="s">
        <v>94</v>
      </c>
      <c r="C68" s="14">
        <v>578000</v>
      </c>
      <c r="D68" s="14">
        <v>6723.29</v>
      </c>
      <c r="E68" s="17">
        <f t="shared" si="0"/>
        <v>1.1631989619377163</v>
      </c>
    </row>
    <row r="69" spans="1:5" x14ac:dyDescent="0.3">
      <c r="A69" s="19" t="s">
        <v>246</v>
      </c>
      <c r="B69" s="20" t="s">
        <v>95</v>
      </c>
      <c r="C69" s="13">
        <f>C70+C71</f>
        <v>207010000</v>
      </c>
      <c r="D69" s="13">
        <f>D70+D71</f>
        <v>42920326.979999997</v>
      </c>
      <c r="E69" s="18">
        <f t="shared" si="0"/>
        <v>20.733455862035647</v>
      </c>
    </row>
    <row r="70" spans="1:5" ht="62.4" x14ac:dyDescent="0.3">
      <c r="A70" s="2" t="s">
        <v>247</v>
      </c>
      <c r="B70" s="3" t="s">
        <v>96</v>
      </c>
      <c r="C70" s="14">
        <v>1730000</v>
      </c>
      <c r="D70" s="14">
        <v>452750</v>
      </c>
      <c r="E70" s="17">
        <f t="shared" si="0"/>
        <v>26.170520231213874</v>
      </c>
    </row>
    <row r="71" spans="1:5" ht="31.2" x14ac:dyDescent="0.3">
      <c r="A71" s="2" t="s">
        <v>248</v>
      </c>
      <c r="B71" s="3" t="s">
        <v>97</v>
      </c>
      <c r="C71" s="14">
        <f>C72+C73+C74+C76+C77+C78+C79+C82+C84+C85+C86+C87+C88+C89+C81</f>
        <v>205280000</v>
      </c>
      <c r="D71" s="14">
        <f>D72+D73+D74+D76+D77+D78+D79+D82+D84+D85+D86+D87+D88+D89+D81</f>
        <v>42467576.979999997</v>
      </c>
      <c r="E71" s="17">
        <f t="shared" si="0"/>
        <v>20.68763492790335</v>
      </c>
    </row>
    <row r="72" spans="1:5" ht="78" x14ac:dyDescent="0.3">
      <c r="A72" s="2" t="s">
        <v>249</v>
      </c>
      <c r="B72" s="3" t="s">
        <v>98</v>
      </c>
      <c r="C72" s="14">
        <v>133000</v>
      </c>
      <c r="D72" s="14">
        <v>2730</v>
      </c>
      <c r="E72" s="17">
        <f t="shared" si="0"/>
        <v>2.0526315789473686</v>
      </c>
    </row>
    <row r="73" spans="1:5" ht="31.2" x14ac:dyDescent="0.3">
      <c r="A73" s="2" t="s">
        <v>250</v>
      </c>
      <c r="B73" s="3" t="s">
        <v>99</v>
      </c>
      <c r="C73" s="14">
        <v>126025000</v>
      </c>
      <c r="D73" s="14">
        <v>26163582.149999999</v>
      </c>
      <c r="E73" s="17">
        <f t="shared" si="0"/>
        <v>20.760628565760761</v>
      </c>
    </row>
    <row r="74" spans="1:5" ht="46.8" x14ac:dyDescent="0.3">
      <c r="A74" s="2" t="s">
        <v>251</v>
      </c>
      <c r="B74" s="3" t="s">
        <v>100</v>
      </c>
      <c r="C74" s="14">
        <f>C75</f>
        <v>41160000</v>
      </c>
      <c r="D74" s="14">
        <f>D75</f>
        <v>8449685</v>
      </c>
      <c r="E74" s="17">
        <f t="shared" si="0"/>
        <v>20.528875121477164</v>
      </c>
    </row>
    <row r="75" spans="1:5" ht="62.4" x14ac:dyDescent="0.3">
      <c r="A75" s="2" t="s">
        <v>252</v>
      </c>
      <c r="B75" s="3" t="s">
        <v>101</v>
      </c>
      <c r="C75" s="14">
        <v>41160000</v>
      </c>
      <c r="D75" s="14">
        <v>8449685</v>
      </c>
      <c r="E75" s="17">
        <f t="shared" si="0"/>
        <v>20.528875121477164</v>
      </c>
    </row>
    <row r="76" spans="1:5" ht="31.2" x14ac:dyDescent="0.3">
      <c r="A76" s="2" t="s">
        <v>253</v>
      </c>
      <c r="B76" s="3" t="s">
        <v>102</v>
      </c>
      <c r="C76" s="14">
        <v>5400000</v>
      </c>
      <c r="D76" s="14">
        <v>1168030</v>
      </c>
      <c r="E76" s="17">
        <f t="shared" si="0"/>
        <v>21.630185185185187</v>
      </c>
    </row>
    <row r="77" spans="1:5" ht="62.4" x14ac:dyDescent="0.3">
      <c r="A77" s="2" t="s">
        <v>254</v>
      </c>
      <c r="B77" s="3" t="s">
        <v>103</v>
      </c>
      <c r="C77" s="14">
        <v>150000</v>
      </c>
      <c r="D77" s="14">
        <v>33950</v>
      </c>
      <c r="E77" s="17">
        <f t="shared" si="0"/>
        <v>22.633333333333333</v>
      </c>
    </row>
    <row r="78" spans="1:5" ht="31.2" x14ac:dyDescent="0.3">
      <c r="A78" s="2" t="s">
        <v>255</v>
      </c>
      <c r="B78" s="8" t="s">
        <v>104</v>
      </c>
      <c r="C78" s="14">
        <v>20000</v>
      </c>
      <c r="D78" s="14">
        <v>3500</v>
      </c>
      <c r="E78" s="17">
        <f t="shared" si="0"/>
        <v>17.5</v>
      </c>
    </row>
    <row r="79" spans="1:5" ht="88.2" customHeight="1" x14ac:dyDescent="0.3">
      <c r="A79" s="2" t="s">
        <v>256</v>
      </c>
      <c r="B79" s="8" t="s">
        <v>105</v>
      </c>
      <c r="C79" s="14">
        <v>30000</v>
      </c>
      <c r="D79" s="14">
        <v>4000</v>
      </c>
      <c r="E79" s="17">
        <f t="shared" si="0"/>
        <v>13.333333333333334</v>
      </c>
    </row>
    <row r="80" spans="1:5" ht="55.8" customHeight="1" x14ac:dyDescent="0.3">
      <c r="A80" s="2" t="s">
        <v>257</v>
      </c>
      <c r="B80" s="3" t="s">
        <v>106</v>
      </c>
      <c r="C80" s="14">
        <f>SUM(C81:C82)</f>
        <v>30817000</v>
      </c>
      <c r="D80" s="14">
        <f>SUM(D81:D82)</f>
        <v>6145949.8300000001</v>
      </c>
      <c r="E80" s="17">
        <f t="shared" si="0"/>
        <v>19.943374858032904</v>
      </c>
    </row>
    <row r="81" spans="1:5" ht="62.4" x14ac:dyDescent="0.3">
      <c r="A81" s="2" t="s">
        <v>258</v>
      </c>
      <c r="B81" s="3" t="s">
        <v>107</v>
      </c>
      <c r="C81" s="14">
        <v>16767000</v>
      </c>
      <c r="D81" s="14">
        <v>2969299.83</v>
      </c>
      <c r="E81" s="17">
        <f t="shared" ref="E81:E129" si="1">D81/C81*100</f>
        <v>17.709189658257291</v>
      </c>
    </row>
    <row r="82" spans="1:5" ht="140.4" x14ac:dyDescent="0.3">
      <c r="A82" s="2" t="s">
        <v>259</v>
      </c>
      <c r="B82" s="3" t="s">
        <v>108</v>
      </c>
      <c r="C82" s="14">
        <v>14050000</v>
      </c>
      <c r="D82" s="14">
        <v>3176650</v>
      </c>
      <c r="E82" s="17">
        <f t="shared" si="1"/>
        <v>22.609608540925265</v>
      </c>
    </row>
    <row r="83" spans="1:5" ht="46.8" x14ac:dyDescent="0.3">
      <c r="A83" s="2" t="s">
        <v>260</v>
      </c>
      <c r="B83" s="3" t="s">
        <v>109</v>
      </c>
      <c r="C83" s="14">
        <f>C84</f>
        <v>182000</v>
      </c>
      <c r="D83" s="14">
        <f>D84</f>
        <v>27200</v>
      </c>
      <c r="E83" s="17">
        <f t="shared" si="1"/>
        <v>14.945054945054945</v>
      </c>
    </row>
    <row r="84" spans="1:5" ht="78" x14ac:dyDescent="0.3">
      <c r="A84" s="2" t="s">
        <v>261</v>
      </c>
      <c r="B84" s="3" t="s">
        <v>110</v>
      </c>
      <c r="C84" s="14">
        <v>182000</v>
      </c>
      <c r="D84" s="14">
        <v>27200</v>
      </c>
      <c r="E84" s="17">
        <f t="shared" si="1"/>
        <v>14.945054945054945</v>
      </c>
    </row>
    <row r="85" spans="1:5" ht="31.2" x14ac:dyDescent="0.3">
      <c r="A85" s="2" t="s">
        <v>602</v>
      </c>
      <c r="B85" s="3" t="s">
        <v>603</v>
      </c>
      <c r="C85" s="14">
        <v>48000</v>
      </c>
      <c r="D85" s="14">
        <v>13950</v>
      </c>
      <c r="E85" s="17">
        <f t="shared" si="1"/>
        <v>29.062500000000004</v>
      </c>
    </row>
    <row r="86" spans="1:5" ht="31.2" x14ac:dyDescent="0.3">
      <c r="A86" s="2" t="s">
        <v>262</v>
      </c>
      <c r="B86" s="3" t="s">
        <v>111</v>
      </c>
      <c r="C86" s="14">
        <v>30000</v>
      </c>
      <c r="D86" s="14">
        <v>0</v>
      </c>
      <c r="E86" s="17">
        <f t="shared" si="1"/>
        <v>0</v>
      </c>
    </row>
    <row r="87" spans="1:5" ht="62.4" x14ac:dyDescent="0.3">
      <c r="A87" s="2" t="s">
        <v>263</v>
      </c>
      <c r="B87" s="3" t="s">
        <v>112</v>
      </c>
      <c r="C87" s="14">
        <v>930000</v>
      </c>
      <c r="D87" s="14">
        <v>280000</v>
      </c>
      <c r="E87" s="17">
        <f t="shared" si="1"/>
        <v>30.107526881720432</v>
      </c>
    </row>
    <row r="88" spans="1:5" ht="66" customHeight="1" x14ac:dyDescent="0.3">
      <c r="A88" s="2" t="s">
        <v>264</v>
      </c>
      <c r="B88" s="3" t="s">
        <v>113</v>
      </c>
      <c r="C88" s="14">
        <v>55000</v>
      </c>
      <c r="D88" s="14">
        <v>25000</v>
      </c>
      <c r="E88" s="17">
        <f t="shared" si="1"/>
        <v>45.454545454545453</v>
      </c>
    </row>
    <row r="89" spans="1:5" ht="46.8" x14ac:dyDescent="0.3">
      <c r="A89" s="2" t="s">
        <v>265</v>
      </c>
      <c r="B89" s="8" t="s">
        <v>114</v>
      </c>
      <c r="C89" s="14">
        <v>300000</v>
      </c>
      <c r="D89" s="14">
        <v>150000</v>
      </c>
      <c r="E89" s="17">
        <f t="shared" si="1"/>
        <v>50</v>
      </c>
    </row>
    <row r="90" spans="1:5" ht="31.2" x14ac:dyDescent="0.3">
      <c r="A90" s="19" t="s">
        <v>423</v>
      </c>
      <c r="B90" s="16" t="s">
        <v>414</v>
      </c>
      <c r="C90" s="13">
        <v>0</v>
      </c>
      <c r="D90" s="13">
        <f>D91+D94+D99</f>
        <v>6141.46</v>
      </c>
      <c r="E90" s="18"/>
    </row>
    <row r="91" spans="1:5" ht="31.2" x14ac:dyDescent="0.3">
      <c r="A91" s="2" t="s">
        <v>424</v>
      </c>
      <c r="B91" s="15" t="s">
        <v>415</v>
      </c>
      <c r="C91" s="14">
        <v>0</v>
      </c>
      <c r="D91" s="14">
        <f>D92+D93</f>
        <v>4657.6099999999997</v>
      </c>
      <c r="E91" s="17"/>
    </row>
    <row r="92" spans="1:5" ht="31.2" x14ac:dyDescent="0.3">
      <c r="A92" s="2" t="s">
        <v>425</v>
      </c>
      <c r="B92" s="15" t="s">
        <v>416</v>
      </c>
      <c r="C92" s="14">
        <v>0</v>
      </c>
      <c r="D92" s="14">
        <v>1295.6600000000001</v>
      </c>
      <c r="E92" s="17"/>
    </row>
    <row r="93" spans="1:5" ht="31.2" x14ac:dyDescent="0.3">
      <c r="A93" s="2" t="s">
        <v>426</v>
      </c>
      <c r="B93" s="15" t="s">
        <v>417</v>
      </c>
      <c r="C93" s="14">
        <v>0</v>
      </c>
      <c r="D93" s="14">
        <v>3361.95</v>
      </c>
      <c r="E93" s="17"/>
    </row>
    <row r="94" spans="1:5" x14ac:dyDescent="0.3">
      <c r="A94" s="2" t="s">
        <v>604</v>
      </c>
      <c r="B94" s="15" t="s">
        <v>605</v>
      </c>
      <c r="C94" s="14">
        <v>0</v>
      </c>
      <c r="D94" s="14">
        <f>D95+D96+D97+D98</f>
        <v>1482.08</v>
      </c>
      <c r="E94" s="17"/>
    </row>
    <row r="95" spans="1:5" x14ac:dyDescent="0.3">
      <c r="A95" s="2" t="s">
        <v>427</v>
      </c>
      <c r="B95" s="15" t="s">
        <v>418</v>
      </c>
      <c r="C95" s="14">
        <v>0</v>
      </c>
      <c r="D95" s="14">
        <v>129.52000000000001</v>
      </c>
      <c r="E95" s="17"/>
    </row>
    <row r="96" spans="1:5" ht="31.2" x14ac:dyDescent="0.3">
      <c r="A96" s="2" t="s">
        <v>428</v>
      </c>
      <c r="B96" s="15" t="s">
        <v>419</v>
      </c>
      <c r="C96" s="14">
        <v>0</v>
      </c>
      <c r="D96" s="14">
        <v>1.65</v>
      </c>
      <c r="E96" s="17"/>
    </row>
    <row r="97" spans="1:5" ht="16.5" customHeight="1" x14ac:dyDescent="0.3">
      <c r="A97" s="2" t="s">
        <v>429</v>
      </c>
      <c r="B97" s="15" t="s">
        <v>420</v>
      </c>
      <c r="C97" s="14">
        <v>0</v>
      </c>
      <c r="D97" s="14">
        <v>1349.12</v>
      </c>
      <c r="E97" s="17"/>
    </row>
    <row r="98" spans="1:5" ht="16.5" customHeight="1" x14ac:dyDescent="0.3">
      <c r="A98" s="2" t="s">
        <v>433</v>
      </c>
      <c r="B98" s="15" t="s">
        <v>432</v>
      </c>
      <c r="C98" s="14">
        <v>0</v>
      </c>
      <c r="D98" s="14">
        <v>1.79</v>
      </c>
      <c r="E98" s="17"/>
    </row>
    <row r="99" spans="1:5" ht="31.2" x14ac:dyDescent="0.3">
      <c r="A99" s="2" t="s">
        <v>430</v>
      </c>
      <c r="B99" s="15" t="s">
        <v>421</v>
      </c>
      <c r="C99" s="14">
        <v>0</v>
      </c>
      <c r="D99" s="14">
        <f>D100</f>
        <v>1.77</v>
      </c>
      <c r="E99" s="17"/>
    </row>
    <row r="100" spans="1:5" ht="16.5" customHeight="1" x14ac:dyDescent="0.3">
      <c r="A100" s="2" t="s">
        <v>431</v>
      </c>
      <c r="B100" s="15" t="s">
        <v>422</v>
      </c>
      <c r="C100" s="14">
        <v>0</v>
      </c>
      <c r="D100" s="14">
        <v>1.77</v>
      </c>
      <c r="E100" s="17"/>
    </row>
    <row r="101" spans="1:5" ht="31.2" x14ac:dyDescent="0.3">
      <c r="A101" s="19" t="s">
        <v>266</v>
      </c>
      <c r="B101" s="20" t="s">
        <v>115</v>
      </c>
      <c r="C101" s="13">
        <f>C102+C104+C111+C114</f>
        <v>143608000</v>
      </c>
      <c r="D101" s="13">
        <f>D102+D104+D111+D114</f>
        <v>36037247</v>
      </c>
      <c r="E101" s="18">
        <f t="shared" si="1"/>
        <v>25.094177900952591</v>
      </c>
    </row>
    <row r="102" spans="1:5" ht="62.4" x14ac:dyDescent="0.3">
      <c r="A102" s="2" t="s">
        <v>267</v>
      </c>
      <c r="B102" s="3" t="s">
        <v>116</v>
      </c>
      <c r="C102" s="14">
        <f>C103</f>
        <v>17573000</v>
      </c>
      <c r="D102" s="14">
        <f>D103</f>
        <v>-80912.179999999993</v>
      </c>
      <c r="E102" s="17"/>
    </row>
    <row r="103" spans="1:5" ht="46.8" x14ac:dyDescent="0.3">
      <c r="A103" s="2" t="s">
        <v>268</v>
      </c>
      <c r="B103" s="3" t="s">
        <v>117</v>
      </c>
      <c r="C103" s="14">
        <v>17573000</v>
      </c>
      <c r="D103" s="14">
        <v>-80912.179999999993</v>
      </c>
      <c r="E103" s="17"/>
    </row>
    <row r="104" spans="1:5" ht="65.25" customHeight="1" x14ac:dyDescent="0.3">
      <c r="A104" s="2" t="s">
        <v>269</v>
      </c>
      <c r="B104" s="3" t="s">
        <v>118</v>
      </c>
      <c r="C104" s="14">
        <f>C105+C107+C109</f>
        <v>121080000</v>
      </c>
      <c r="D104" s="14">
        <f>D105+D107+D109</f>
        <v>35031354.920000002</v>
      </c>
      <c r="E104" s="17">
        <f t="shared" si="1"/>
        <v>28.932404129501162</v>
      </c>
    </row>
    <row r="105" spans="1:5" ht="62.4" x14ac:dyDescent="0.3">
      <c r="A105" s="2" t="s">
        <v>270</v>
      </c>
      <c r="B105" s="3" t="s">
        <v>119</v>
      </c>
      <c r="C105" s="14">
        <f>C106</f>
        <v>95000000</v>
      </c>
      <c r="D105" s="14">
        <f>D106</f>
        <v>28392839.109999999</v>
      </c>
      <c r="E105" s="17">
        <f t="shared" si="1"/>
        <v>29.887199063157894</v>
      </c>
    </row>
    <row r="106" spans="1:5" ht="62.4" x14ac:dyDescent="0.3">
      <c r="A106" s="2" t="s">
        <v>271</v>
      </c>
      <c r="B106" s="3" t="s">
        <v>192</v>
      </c>
      <c r="C106" s="14">
        <v>95000000</v>
      </c>
      <c r="D106" s="14">
        <v>28392839.109999999</v>
      </c>
      <c r="E106" s="17">
        <f t="shared" si="1"/>
        <v>29.887199063157894</v>
      </c>
    </row>
    <row r="107" spans="1:5" ht="62.4" x14ac:dyDescent="0.3">
      <c r="A107" s="2" t="s">
        <v>272</v>
      </c>
      <c r="B107" s="3" t="s">
        <v>120</v>
      </c>
      <c r="C107" s="14">
        <f>C108</f>
        <v>5151000</v>
      </c>
      <c r="D107" s="14">
        <f>D108</f>
        <v>1028348.69</v>
      </c>
      <c r="E107" s="17">
        <f t="shared" si="1"/>
        <v>19.96405921180353</v>
      </c>
    </row>
    <row r="108" spans="1:5" ht="62.4" x14ac:dyDescent="0.3">
      <c r="A108" s="2" t="s">
        <v>273</v>
      </c>
      <c r="B108" s="3" t="s">
        <v>121</v>
      </c>
      <c r="C108" s="14">
        <v>5151000</v>
      </c>
      <c r="D108" s="14">
        <v>1028348.69</v>
      </c>
      <c r="E108" s="17">
        <f t="shared" si="1"/>
        <v>19.96405921180353</v>
      </c>
    </row>
    <row r="109" spans="1:5" ht="31.2" x14ac:dyDescent="0.3">
      <c r="A109" s="2" t="s">
        <v>274</v>
      </c>
      <c r="B109" s="3" t="s">
        <v>122</v>
      </c>
      <c r="C109" s="14">
        <f>C110</f>
        <v>20929000</v>
      </c>
      <c r="D109" s="14">
        <f>D110</f>
        <v>5610167.1200000001</v>
      </c>
      <c r="E109" s="17">
        <f t="shared" si="1"/>
        <v>26.805710354054185</v>
      </c>
    </row>
    <row r="110" spans="1:5" ht="33" customHeight="1" x14ac:dyDescent="0.3">
      <c r="A110" s="2" t="s">
        <v>275</v>
      </c>
      <c r="B110" s="3" t="s">
        <v>123</v>
      </c>
      <c r="C110" s="14">
        <v>20929000</v>
      </c>
      <c r="D110" s="14">
        <v>5610167.1200000001</v>
      </c>
      <c r="E110" s="17">
        <f t="shared" si="1"/>
        <v>26.805710354054185</v>
      </c>
    </row>
    <row r="111" spans="1:5" x14ac:dyDescent="0.3">
      <c r="A111" s="2" t="s">
        <v>276</v>
      </c>
      <c r="B111" s="3" t="s">
        <v>124</v>
      </c>
      <c r="C111" s="14">
        <f>C112</f>
        <v>4031000</v>
      </c>
      <c r="D111" s="14">
        <f>D112</f>
        <v>0</v>
      </c>
      <c r="E111" s="17">
        <f t="shared" si="1"/>
        <v>0</v>
      </c>
    </row>
    <row r="112" spans="1:5" ht="46.8" x14ac:dyDescent="0.3">
      <c r="A112" s="2" t="s">
        <v>277</v>
      </c>
      <c r="B112" s="3" t="s">
        <v>125</v>
      </c>
      <c r="C112" s="14">
        <f>C113</f>
        <v>4031000</v>
      </c>
      <c r="D112" s="14">
        <f>D113</f>
        <v>0</v>
      </c>
      <c r="E112" s="17">
        <f t="shared" si="1"/>
        <v>0</v>
      </c>
    </row>
    <row r="113" spans="1:5" ht="46.8" x14ac:dyDescent="0.3">
      <c r="A113" s="2" t="s">
        <v>278</v>
      </c>
      <c r="B113" s="3" t="s">
        <v>126</v>
      </c>
      <c r="C113" s="14">
        <v>4031000</v>
      </c>
      <c r="D113" s="14">
        <v>0</v>
      </c>
      <c r="E113" s="17">
        <f t="shared" si="1"/>
        <v>0</v>
      </c>
    </row>
    <row r="114" spans="1:5" ht="62.4" x14ac:dyDescent="0.3">
      <c r="A114" s="2" t="s">
        <v>279</v>
      </c>
      <c r="B114" s="3" t="s">
        <v>127</v>
      </c>
      <c r="C114" s="14">
        <f>C115</f>
        <v>924000</v>
      </c>
      <c r="D114" s="14">
        <f>D115</f>
        <v>1086804.26</v>
      </c>
      <c r="E114" s="17">
        <f t="shared" si="1"/>
        <v>117.61950865800866</v>
      </c>
    </row>
    <row r="115" spans="1:5" ht="62.4" x14ac:dyDescent="0.3">
      <c r="A115" s="2" t="s">
        <v>280</v>
      </c>
      <c r="B115" s="3" t="s">
        <v>128</v>
      </c>
      <c r="C115" s="14">
        <f>C116</f>
        <v>924000</v>
      </c>
      <c r="D115" s="14">
        <f>D116</f>
        <v>1086804.26</v>
      </c>
      <c r="E115" s="17">
        <f t="shared" si="1"/>
        <v>117.61950865800866</v>
      </c>
    </row>
    <row r="116" spans="1:5" ht="78" x14ac:dyDescent="0.3">
      <c r="A116" s="2" t="s">
        <v>281</v>
      </c>
      <c r="B116" s="3" t="s">
        <v>129</v>
      </c>
      <c r="C116" s="14">
        <v>924000</v>
      </c>
      <c r="D116" s="14">
        <v>1086804.26</v>
      </c>
      <c r="E116" s="17">
        <f t="shared" si="1"/>
        <v>117.61950865800866</v>
      </c>
    </row>
    <row r="117" spans="1:5" x14ac:dyDescent="0.3">
      <c r="A117" s="19" t="s">
        <v>282</v>
      </c>
      <c r="B117" s="20" t="s">
        <v>130</v>
      </c>
      <c r="C117" s="13">
        <f>C118+C125+C131</f>
        <v>246554000</v>
      </c>
      <c r="D117" s="13">
        <f>D118+D125+D131</f>
        <v>62365064.480000004</v>
      </c>
      <c r="E117" s="18">
        <f t="shared" si="1"/>
        <v>25.294687768196827</v>
      </c>
    </row>
    <row r="118" spans="1:5" x14ac:dyDescent="0.3">
      <c r="A118" s="2" t="s">
        <v>283</v>
      </c>
      <c r="B118" s="3" t="s">
        <v>131</v>
      </c>
      <c r="C118" s="14">
        <f>C119+C120+C121</f>
        <v>15312000</v>
      </c>
      <c r="D118" s="14">
        <f>D119+D120+D121+D124</f>
        <v>9002624.2199999988</v>
      </c>
      <c r="E118" s="17">
        <f t="shared" si="1"/>
        <v>58.794567789968646</v>
      </c>
    </row>
    <row r="119" spans="1:5" ht="31.2" x14ac:dyDescent="0.3">
      <c r="A119" s="2" t="s">
        <v>284</v>
      </c>
      <c r="B119" s="3" t="s">
        <v>132</v>
      </c>
      <c r="C119" s="14">
        <v>2710220</v>
      </c>
      <c r="D119" s="14">
        <v>1547186.23</v>
      </c>
      <c r="E119" s="17">
        <f t="shared" si="1"/>
        <v>57.087108426622194</v>
      </c>
    </row>
    <row r="120" spans="1:5" x14ac:dyDescent="0.3">
      <c r="A120" s="2" t="s">
        <v>285</v>
      </c>
      <c r="B120" s="3" t="s">
        <v>133</v>
      </c>
      <c r="C120" s="14">
        <v>2005870</v>
      </c>
      <c r="D120" s="14">
        <v>965487.68</v>
      </c>
      <c r="E120" s="17">
        <f t="shared" si="1"/>
        <v>48.13311331242803</v>
      </c>
    </row>
    <row r="121" spans="1:5" x14ac:dyDescent="0.3">
      <c r="A121" s="2" t="s">
        <v>286</v>
      </c>
      <c r="B121" s="3" t="s">
        <v>175</v>
      </c>
      <c r="C121" s="14">
        <f>C122+C123</f>
        <v>10595910</v>
      </c>
      <c r="D121" s="14">
        <f>D122+D123</f>
        <v>6486779.04</v>
      </c>
      <c r="E121" s="17">
        <f t="shared" si="1"/>
        <v>61.219650223529641</v>
      </c>
    </row>
    <row r="122" spans="1:5" x14ac:dyDescent="0.3">
      <c r="A122" s="2" t="s">
        <v>287</v>
      </c>
      <c r="B122" s="3" t="s">
        <v>176</v>
      </c>
      <c r="C122" s="14">
        <v>9631240</v>
      </c>
      <c r="D122" s="14">
        <v>2584917.27</v>
      </c>
      <c r="E122" s="17">
        <f t="shared" si="1"/>
        <v>26.838883362889931</v>
      </c>
    </row>
    <row r="123" spans="1:5" x14ac:dyDescent="0.3">
      <c r="A123" s="2" t="s">
        <v>434</v>
      </c>
      <c r="B123" s="3" t="s">
        <v>436</v>
      </c>
      <c r="C123" s="14">
        <v>964670</v>
      </c>
      <c r="D123" s="14">
        <v>3901861.77</v>
      </c>
      <c r="E123" s="17">
        <f t="shared" si="1"/>
        <v>404.47632558284175</v>
      </c>
    </row>
    <row r="124" spans="1:5" ht="31.2" x14ac:dyDescent="0.3">
      <c r="A124" s="2" t="s">
        <v>435</v>
      </c>
      <c r="B124" s="3" t="s">
        <v>437</v>
      </c>
      <c r="C124" s="14">
        <v>0</v>
      </c>
      <c r="D124" s="14">
        <v>3171.27</v>
      </c>
      <c r="E124" s="17"/>
    </row>
    <row r="125" spans="1:5" x14ac:dyDescent="0.3">
      <c r="A125" s="2" t="s">
        <v>288</v>
      </c>
      <c r="B125" s="3" t="s">
        <v>134</v>
      </c>
      <c r="C125" s="14">
        <f>C126+C128+C129</f>
        <v>10462000</v>
      </c>
      <c r="D125" s="14">
        <f>D126+D128+D129</f>
        <v>1102964.6200000001</v>
      </c>
      <c r="E125" s="17">
        <f t="shared" si="1"/>
        <v>10.542579047983178</v>
      </c>
    </row>
    <row r="126" spans="1:5" ht="46.8" x14ac:dyDescent="0.3">
      <c r="A126" s="2" t="s">
        <v>289</v>
      </c>
      <c r="B126" s="3" t="s">
        <v>135</v>
      </c>
      <c r="C126" s="14">
        <f>C127</f>
        <v>10000000</v>
      </c>
      <c r="D126" s="14">
        <f>D127</f>
        <v>1066486.82</v>
      </c>
      <c r="E126" s="17">
        <f t="shared" si="1"/>
        <v>10.664868200000001</v>
      </c>
    </row>
    <row r="127" spans="1:5" ht="46.8" x14ac:dyDescent="0.3">
      <c r="A127" s="2" t="s">
        <v>290</v>
      </c>
      <c r="B127" s="3" t="s">
        <v>136</v>
      </c>
      <c r="C127" s="14">
        <v>10000000</v>
      </c>
      <c r="D127" s="14">
        <v>1066486.82</v>
      </c>
      <c r="E127" s="17">
        <f t="shared" si="1"/>
        <v>10.664868200000001</v>
      </c>
    </row>
    <row r="128" spans="1:5" ht="31.2" x14ac:dyDescent="0.3">
      <c r="A128" s="2" t="s">
        <v>291</v>
      </c>
      <c r="B128" s="3" t="s">
        <v>137</v>
      </c>
      <c r="C128" s="14">
        <v>62000</v>
      </c>
      <c r="D128" s="14">
        <v>16477.8</v>
      </c>
      <c r="E128" s="17">
        <f t="shared" si="1"/>
        <v>26.577096774193549</v>
      </c>
    </row>
    <row r="129" spans="1:5" ht="46.8" x14ac:dyDescent="0.3">
      <c r="A129" s="2" t="s">
        <v>292</v>
      </c>
      <c r="B129" s="3" t="s">
        <v>138</v>
      </c>
      <c r="C129" s="14">
        <f>C130</f>
        <v>400000</v>
      </c>
      <c r="D129" s="14">
        <f>D130</f>
        <v>20000</v>
      </c>
      <c r="E129" s="17">
        <f t="shared" si="1"/>
        <v>5</v>
      </c>
    </row>
    <row r="130" spans="1:5" ht="46.8" x14ac:dyDescent="0.3">
      <c r="A130" s="2" t="s">
        <v>293</v>
      </c>
      <c r="B130" s="3" t="s">
        <v>139</v>
      </c>
      <c r="C130" s="14">
        <v>400000</v>
      </c>
      <c r="D130" s="14">
        <v>20000</v>
      </c>
      <c r="E130" s="17">
        <f t="shared" ref="E130:E201" si="2">D130/C130*100</f>
        <v>5</v>
      </c>
    </row>
    <row r="131" spans="1:5" x14ac:dyDescent="0.3">
      <c r="A131" s="2" t="s">
        <v>294</v>
      </c>
      <c r="B131" s="3" t="s">
        <v>140</v>
      </c>
      <c r="C131" s="14">
        <f>C132</f>
        <v>220780000</v>
      </c>
      <c r="D131" s="14">
        <f>D132</f>
        <v>52259475.640000001</v>
      </c>
      <c r="E131" s="17">
        <f t="shared" si="2"/>
        <v>23.670384835582933</v>
      </c>
    </row>
    <row r="132" spans="1:5" x14ac:dyDescent="0.3">
      <c r="A132" s="2" t="s">
        <v>295</v>
      </c>
      <c r="B132" s="3" t="s">
        <v>141</v>
      </c>
      <c r="C132" s="14">
        <f>SUM(C133:C135)</f>
        <v>220780000</v>
      </c>
      <c r="D132" s="14">
        <f>SUM(D133:D135)</f>
        <v>52259475.640000001</v>
      </c>
      <c r="E132" s="17">
        <f t="shared" si="2"/>
        <v>23.670384835582933</v>
      </c>
    </row>
    <row r="133" spans="1:5" ht="46.8" x14ac:dyDescent="0.3">
      <c r="A133" s="2" t="s">
        <v>296</v>
      </c>
      <c r="B133" s="3" t="s">
        <v>193</v>
      </c>
      <c r="C133" s="14">
        <v>2275000</v>
      </c>
      <c r="D133" s="14">
        <v>217119.53</v>
      </c>
      <c r="E133" s="17">
        <f t="shared" si="2"/>
        <v>9.5437156043956044</v>
      </c>
    </row>
    <row r="134" spans="1:5" ht="31.2" x14ac:dyDescent="0.3">
      <c r="A134" s="2" t="s">
        <v>297</v>
      </c>
      <c r="B134" s="3" t="s">
        <v>142</v>
      </c>
      <c r="C134" s="14">
        <v>208005000</v>
      </c>
      <c r="D134" s="14">
        <v>47642700.189999998</v>
      </c>
      <c r="E134" s="17">
        <f t="shared" si="2"/>
        <v>22.904593730919927</v>
      </c>
    </row>
    <row r="135" spans="1:5" ht="31.2" x14ac:dyDescent="0.3">
      <c r="A135" s="2" t="s">
        <v>298</v>
      </c>
      <c r="B135" s="3" t="s">
        <v>143</v>
      </c>
      <c r="C135" s="14">
        <v>10500000</v>
      </c>
      <c r="D135" s="14">
        <v>4399655.92</v>
      </c>
      <c r="E135" s="17">
        <f t="shared" si="2"/>
        <v>41.901484952380954</v>
      </c>
    </row>
    <row r="136" spans="1:5" ht="31.2" x14ac:dyDescent="0.3">
      <c r="A136" s="19" t="s">
        <v>299</v>
      </c>
      <c r="B136" s="20" t="s">
        <v>144</v>
      </c>
      <c r="C136" s="13">
        <f>C137+C147</f>
        <v>49680000</v>
      </c>
      <c r="D136" s="13">
        <f>D137+D147</f>
        <v>9592500.7699999996</v>
      </c>
      <c r="E136" s="18">
        <f t="shared" si="2"/>
        <v>19.308576429146537</v>
      </c>
    </row>
    <row r="137" spans="1:5" x14ac:dyDescent="0.3">
      <c r="A137" s="2" t="s">
        <v>300</v>
      </c>
      <c r="B137" s="3" t="s">
        <v>145</v>
      </c>
      <c r="C137" s="14">
        <f>C141+C143+C145+C138+C139</f>
        <v>9311000</v>
      </c>
      <c r="D137" s="14">
        <f>D141+D143+D145+D138+D139+D140</f>
        <v>2213832.1</v>
      </c>
      <c r="E137" s="17">
        <f t="shared" si="2"/>
        <v>23.776523466867147</v>
      </c>
    </row>
    <row r="138" spans="1:5" ht="46.8" x14ac:dyDescent="0.3">
      <c r="A138" s="2" t="s">
        <v>301</v>
      </c>
      <c r="B138" s="3" t="s">
        <v>146</v>
      </c>
      <c r="C138" s="14">
        <v>1000</v>
      </c>
      <c r="D138" s="14">
        <v>2550</v>
      </c>
      <c r="E138" s="17">
        <f t="shared" si="2"/>
        <v>254.99999999999997</v>
      </c>
    </row>
    <row r="139" spans="1:5" ht="31.2" x14ac:dyDescent="0.3">
      <c r="A139" s="2" t="s">
        <v>302</v>
      </c>
      <c r="B139" s="3" t="s">
        <v>147</v>
      </c>
      <c r="C139" s="14">
        <v>384000</v>
      </c>
      <c r="D139" s="14">
        <v>64835</v>
      </c>
      <c r="E139" s="17">
        <f t="shared" si="2"/>
        <v>16.884114583333336</v>
      </c>
    </row>
    <row r="140" spans="1:5" ht="19.5" customHeight="1" x14ac:dyDescent="0.3">
      <c r="A140" s="2" t="s">
        <v>438</v>
      </c>
      <c r="B140" s="3" t="s">
        <v>439</v>
      </c>
      <c r="C140" s="14">
        <v>0</v>
      </c>
      <c r="D140" s="14">
        <v>726</v>
      </c>
      <c r="E140" s="17"/>
    </row>
    <row r="141" spans="1:5" ht="31.2" x14ac:dyDescent="0.3">
      <c r="A141" s="2" t="s">
        <v>303</v>
      </c>
      <c r="B141" s="3" t="s">
        <v>148</v>
      </c>
      <c r="C141" s="14">
        <f>C142</f>
        <v>89000</v>
      </c>
      <c r="D141" s="14">
        <f>D142</f>
        <v>21600</v>
      </c>
      <c r="E141" s="17">
        <f t="shared" si="2"/>
        <v>24.269662921348313</v>
      </c>
    </row>
    <row r="142" spans="1:5" ht="64.8" customHeight="1" x14ac:dyDescent="0.3">
      <c r="A142" s="2" t="s">
        <v>304</v>
      </c>
      <c r="B142" s="3" t="s">
        <v>149</v>
      </c>
      <c r="C142" s="14">
        <v>89000</v>
      </c>
      <c r="D142" s="14">
        <v>21600</v>
      </c>
      <c r="E142" s="17">
        <f t="shared" si="2"/>
        <v>24.269662921348313</v>
      </c>
    </row>
    <row r="143" spans="1:5" ht="31.2" x14ac:dyDescent="0.3">
      <c r="A143" s="2" t="s">
        <v>305</v>
      </c>
      <c r="B143" s="3" t="s">
        <v>150</v>
      </c>
      <c r="C143" s="14">
        <f>C144</f>
        <v>630000</v>
      </c>
      <c r="D143" s="14">
        <f>D144</f>
        <v>581985.48</v>
      </c>
      <c r="E143" s="17">
        <f t="shared" si="2"/>
        <v>92.378647619047612</v>
      </c>
    </row>
    <row r="144" spans="1:5" ht="51" customHeight="1" x14ac:dyDescent="0.3">
      <c r="A144" s="2" t="s">
        <v>306</v>
      </c>
      <c r="B144" s="3" t="s">
        <v>151</v>
      </c>
      <c r="C144" s="14">
        <v>630000</v>
      </c>
      <c r="D144" s="14">
        <v>581985.48</v>
      </c>
      <c r="E144" s="17">
        <f t="shared" si="2"/>
        <v>92.378647619047612</v>
      </c>
    </row>
    <row r="145" spans="1:5" x14ac:dyDescent="0.3">
      <c r="A145" s="2" t="s">
        <v>307</v>
      </c>
      <c r="B145" s="3" t="s">
        <v>152</v>
      </c>
      <c r="C145" s="14">
        <f>C146</f>
        <v>8207000</v>
      </c>
      <c r="D145" s="14">
        <f>D146</f>
        <v>1542135.62</v>
      </c>
      <c r="E145" s="17">
        <f t="shared" si="2"/>
        <v>18.790491287924944</v>
      </c>
    </row>
    <row r="146" spans="1:5" ht="31.2" x14ac:dyDescent="0.3">
      <c r="A146" s="2" t="s">
        <v>308</v>
      </c>
      <c r="B146" s="3" t="s">
        <v>153</v>
      </c>
      <c r="C146" s="14">
        <v>8207000</v>
      </c>
      <c r="D146" s="14">
        <v>1542135.62</v>
      </c>
      <c r="E146" s="17">
        <f t="shared" si="2"/>
        <v>18.790491287924944</v>
      </c>
    </row>
    <row r="147" spans="1:5" x14ac:dyDescent="0.3">
      <c r="A147" s="2" t="s">
        <v>309</v>
      </c>
      <c r="B147" s="3" t="s">
        <v>154</v>
      </c>
      <c r="C147" s="14">
        <f>C148+C150</f>
        <v>40369000</v>
      </c>
      <c r="D147" s="14">
        <f>D148+D150</f>
        <v>7378668.6699999999</v>
      </c>
      <c r="E147" s="17">
        <f t="shared" si="2"/>
        <v>18.278056602838813</v>
      </c>
    </row>
    <row r="148" spans="1:5" ht="31.2" x14ac:dyDescent="0.3">
      <c r="A148" s="2" t="s">
        <v>440</v>
      </c>
      <c r="B148" s="3" t="s">
        <v>442</v>
      </c>
      <c r="C148" s="14">
        <f>C149</f>
        <v>3911000</v>
      </c>
      <c r="D148" s="14">
        <f>D149</f>
        <v>310142.05</v>
      </c>
      <c r="E148" s="17">
        <f t="shared" si="2"/>
        <v>7.929993607772948</v>
      </c>
    </row>
    <row r="149" spans="1:5" ht="31.2" x14ac:dyDescent="0.3">
      <c r="A149" s="2" t="s">
        <v>441</v>
      </c>
      <c r="B149" s="3" t="s">
        <v>443</v>
      </c>
      <c r="C149" s="14">
        <v>3911000</v>
      </c>
      <c r="D149" s="14">
        <v>310142.05</v>
      </c>
      <c r="E149" s="17">
        <f t="shared" si="2"/>
        <v>7.929993607772948</v>
      </c>
    </row>
    <row r="150" spans="1:5" x14ac:dyDescent="0.3">
      <c r="A150" s="2" t="s">
        <v>310</v>
      </c>
      <c r="B150" s="3" t="s">
        <v>155</v>
      </c>
      <c r="C150" s="14">
        <f>C151</f>
        <v>36458000</v>
      </c>
      <c r="D150" s="14">
        <f>D151</f>
        <v>7068526.6200000001</v>
      </c>
      <c r="E150" s="17">
        <f t="shared" si="2"/>
        <v>19.388135992100501</v>
      </c>
    </row>
    <row r="151" spans="1:5" ht="18" customHeight="1" x14ac:dyDescent="0.3">
      <c r="A151" s="2" t="s">
        <v>311</v>
      </c>
      <c r="B151" s="3" t="s">
        <v>156</v>
      </c>
      <c r="C151" s="14">
        <v>36458000</v>
      </c>
      <c r="D151" s="14">
        <v>7068526.6200000001</v>
      </c>
      <c r="E151" s="17">
        <f t="shared" si="2"/>
        <v>19.388135992100501</v>
      </c>
    </row>
    <row r="152" spans="1:5" ht="31.2" x14ac:dyDescent="0.3">
      <c r="A152" s="19" t="s">
        <v>312</v>
      </c>
      <c r="B152" s="20" t="s">
        <v>157</v>
      </c>
      <c r="C152" s="13">
        <f>C153+C156</f>
        <v>6100000</v>
      </c>
      <c r="D152" s="13">
        <f>D153+D156</f>
        <v>265538.45</v>
      </c>
      <c r="E152" s="18">
        <f t="shared" si="2"/>
        <v>4.3530893442622958</v>
      </c>
    </row>
    <row r="153" spans="1:5" ht="62.4" x14ac:dyDescent="0.3">
      <c r="A153" s="2" t="s">
        <v>313</v>
      </c>
      <c r="B153" s="3" t="s">
        <v>158</v>
      </c>
      <c r="C153" s="14">
        <f>C154</f>
        <v>100000</v>
      </c>
      <c r="D153" s="14">
        <f>D154</f>
        <v>149503.20000000001</v>
      </c>
      <c r="E153" s="17">
        <f t="shared" si="2"/>
        <v>149.50320000000002</v>
      </c>
    </row>
    <row r="154" spans="1:5" ht="81" customHeight="1" x14ac:dyDescent="0.3">
      <c r="A154" s="2" t="s">
        <v>314</v>
      </c>
      <c r="B154" s="3" t="s">
        <v>159</v>
      </c>
      <c r="C154" s="14">
        <f>C155</f>
        <v>100000</v>
      </c>
      <c r="D154" s="14">
        <f>D155</f>
        <v>149503.20000000001</v>
      </c>
      <c r="E154" s="17">
        <f t="shared" si="2"/>
        <v>149.50320000000002</v>
      </c>
    </row>
    <row r="155" spans="1:5" ht="78" x14ac:dyDescent="0.3">
      <c r="A155" s="2" t="s">
        <v>315</v>
      </c>
      <c r="B155" s="3" t="s">
        <v>160</v>
      </c>
      <c r="C155" s="14">
        <v>100000</v>
      </c>
      <c r="D155" s="14">
        <v>149503.20000000001</v>
      </c>
      <c r="E155" s="17">
        <f t="shared" si="2"/>
        <v>149.50320000000002</v>
      </c>
    </row>
    <row r="156" spans="1:5" ht="31.2" x14ac:dyDescent="0.3">
      <c r="A156" s="2" t="s">
        <v>316</v>
      </c>
      <c r="B156" s="3" t="s">
        <v>161</v>
      </c>
      <c r="C156" s="14">
        <f>C157</f>
        <v>6000000</v>
      </c>
      <c r="D156" s="14">
        <f>D157</f>
        <v>116035.25</v>
      </c>
      <c r="E156" s="17">
        <f t="shared" si="2"/>
        <v>1.9339208333333333</v>
      </c>
    </row>
    <row r="157" spans="1:5" ht="46.8" x14ac:dyDescent="0.3">
      <c r="A157" s="2" t="s">
        <v>317</v>
      </c>
      <c r="B157" s="3" t="s">
        <v>162</v>
      </c>
      <c r="C157" s="14">
        <f>C158</f>
        <v>6000000</v>
      </c>
      <c r="D157" s="14">
        <f>D158</f>
        <v>116035.25</v>
      </c>
      <c r="E157" s="17">
        <f t="shared" si="2"/>
        <v>1.9339208333333333</v>
      </c>
    </row>
    <row r="158" spans="1:5" ht="46.8" x14ac:dyDescent="0.3">
      <c r="A158" s="2" t="s">
        <v>318</v>
      </c>
      <c r="B158" s="3" t="s">
        <v>163</v>
      </c>
      <c r="C158" s="14">
        <v>6000000</v>
      </c>
      <c r="D158" s="14">
        <v>116035.25</v>
      </c>
      <c r="E158" s="17">
        <f t="shared" si="2"/>
        <v>1.9339208333333333</v>
      </c>
    </row>
    <row r="159" spans="1:5" x14ac:dyDescent="0.3">
      <c r="A159" s="19" t="s">
        <v>319</v>
      </c>
      <c r="B159" s="20" t="s">
        <v>164</v>
      </c>
      <c r="C159" s="13">
        <f>C160</f>
        <v>1266000</v>
      </c>
      <c r="D159" s="13">
        <f>D160</f>
        <v>285450</v>
      </c>
      <c r="E159" s="18">
        <f t="shared" si="2"/>
        <v>22.547393364928912</v>
      </c>
    </row>
    <row r="160" spans="1:5" ht="31.2" x14ac:dyDescent="0.3">
      <c r="A160" s="2" t="s">
        <v>320</v>
      </c>
      <c r="B160" s="3" t="s">
        <v>165</v>
      </c>
      <c r="C160" s="14">
        <f>C161</f>
        <v>1266000</v>
      </c>
      <c r="D160" s="14">
        <f>D161</f>
        <v>285450</v>
      </c>
      <c r="E160" s="17">
        <f t="shared" si="2"/>
        <v>22.547393364928912</v>
      </c>
    </row>
    <row r="161" spans="1:5" ht="31.2" x14ac:dyDescent="0.3">
      <c r="A161" s="2" t="s">
        <v>321</v>
      </c>
      <c r="B161" s="3" t="s">
        <v>166</v>
      </c>
      <c r="C161" s="14">
        <v>1266000</v>
      </c>
      <c r="D161" s="14">
        <v>285450</v>
      </c>
      <c r="E161" s="17">
        <f t="shared" si="2"/>
        <v>22.547393364928912</v>
      </c>
    </row>
    <row r="162" spans="1:5" x14ac:dyDescent="0.3">
      <c r="A162" s="19" t="s">
        <v>322</v>
      </c>
      <c r="B162" s="20" t="s">
        <v>167</v>
      </c>
      <c r="C162" s="13">
        <f>C163+C183+C185+C192+C199</f>
        <v>482973000</v>
      </c>
      <c r="D162" s="13">
        <f>D163+D183+D185+D192+D199</f>
        <v>79607025.290000007</v>
      </c>
      <c r="E162" s="18">
        <f t="shared" si="2"/>
        <v>16.482707167895516</v>
      </c>
    </row>
    <row r="163" spans="1:5" ht="31.2" x14ac:dyDescent="0.3">
      <c r="A163" s="2" t="s">
        <v>656</v>
      </c>
      <c r="B163" s="3" t="s">
        <v>637</v>
      </c>
      <c r="C163" s="14">
        <f>C164+C166+C168+C170+C172+C174+C177+C179+C181</f>
        <v>477570500</v>
      </c>
      <c r="D163" s="14">
        <f>D164+D166+D168+D170+D172+D174+D177+D179+D181</f>
        <v>48552758.530000001</v>
      </c>
      <c r="E163" s="17">
        <f t="shared" si="2"/>
        <v>10.166615930004053</v>
      </c>
    </row>
    <row r="164" spans="1:5" ht="46.8" x14ac:dyDescent="0.3">
      <c r="A164" s="2" t="s">
        <v>657</v>
      </c>
      <c r="B164" s="3" t="s">
        <v>638</v>
      </c>
      <c r="C164" s="14">
        <f>C165</f>
        <v>1020000</v>
      </c>
      <c r="D164" s="14">
        <f>D165</f>
        <v>174500</v>
      </c>
      <c r="E164" s="17">
        <f t="shared" si="2"/>
        <v>17.107843137254903</v>
      </c>
    </row>
    <row r="165" spans="1:5" ht="78" x14ac:dyDescent="0.3">
      <c r="A165" s="2" t="s">
        <v>658</v>
      </c>
      <c r="B165" s="3" t="s">
        <v>639</v>
      </c>
      <c r="C165" s="14">
        <v>1020000</v>
      </c>
      <c r="D165" s="14">
        <v>174500</v>
      </c>
      <c r="E165" s="17">
        <f t="shared" si="2"/>
        <v>17.107843137254903</v>
      </c>
    </row>
    <row r="166" spans="1:5" ht="46.8" x14ac:dyDescent="0.3">
      <c r="A166" s="2" t="s">
        <v>659</v>
      </c>
      <c r="B166" s="3" t="s">
        <v>640</v>
      </c>
      <c r="C166" s="14">
        <f>C167</f>
        <v>1022000</v>
      </c>
      <c r="D166" s="14">
        <f>D167</f>
        <v>601456.06999999995</v>
      </c>
      <c r="E166" s="17">
        <f t="shared" si="2"/>
        <v>58.850887475538158</v>
      </c>
    </row>
    <row r="167" spans="1:5" ht="78" x14ac:dyDescent="0.3">
      <c r="A167" s="2" t="s">
        <v>660</v>
      </c>
      <c r="B167" s="3" t="s">
        <v>641</v>
      </c>
      <c r="C167" s="14">
        <v>1022000</v>
      </c>
      <c r="D167" s="14">
        <v>601456.06999999995</v>
      </c>
      <c r="E167" s="17">
        <f t="shared" si="2"/>
        <v>58.850887475538158</v>
      </c>
    </row>
    <row r="168" spans="1:5" ht="46.8" x14ac:dyDescent="0.3">
      <c r="A168" s="2" t="s">
        <v>661</v>
      </c>
      <c r="B168" s="3" t="s">
        <v>642</v>
      </c>
      <c r="C168" s="14">
        <f>C169</f>
        <v>1000000</v>
      </c>
      <c r="D168" s="14">
        <f>D169</f>
        <v>5000</v>
      </c>
      <c r="E168" s="17">
        <f t="shared" si="2"/>
        <v>0.5</v>
      </c>
    </row>
    <row r="169" spans="1:5" ht="78" x14ac:dyDescent="0.3">
      <c r="A169" s="2" t="s">
        <v>662</v>
      </c>
      <c r="B169" s="3" t="s">
        <v>643</v>
      </c>
      <c r="C169" s="14">
        <v>1000000</v>
      </c>
      <c r="D169" s="14">
        <v>5000</v>
      </c>
      <c r="E169" s="17">
        <f t="shared" si="2"/>
        <v>0.5</v>
      </c>
    </row>
    <row r="170" spans="1:5" ht="46.8" x14ac:dyDescent="0.3">
      <c r="A170" s="2" t="s">
        <v>663</v>
      </c>
      <c r="B170" s="3" t="s">
        <v>644</v>
      </c>
      <c r="C170" s="14">
        <f>C171</f>
        <v>1897000</v>
      </c>
      <c r="D170" s="14">
        <f>D171</f>
        <v>0</v>
      </c>
      <c r="E170" s="17">
        <f t="shared" si="2"/>
        <v>0</v>
      </c>
    </row>
    <row r="171" spans="1:5" ht="78" x14ac:dyDescent="0.3">
      <c r="A171" s="2" t="s">
        <v>664</v>
      </c>
      <c r="B171" s="3" t="s">
        <v>645</v>
      </c>
      <c r="C171" s="14">
        <v>1897000</v>
      </c>
      <c r="D171" s="14">
        <v>0</v>
      </c>
      <c r="E171" s="17">
        <f t="shared" si="2"/>
        <v>0</v>
      </c>
    </row>
    <row r="172" spans="1:5" ht="46.8" x14ac:dyDescent="0.3">
      <c r="A172" s="2" t="s">
        <v>665</v>
      </c>
      <c r="B172" s="3" t="s">
        <v>646</v>
      </c>
      <c r="C172" s="14">
        <f>C173</f>
        <v>15000</v>
      </c>
      <c r="D172" s="14">
        <f>D173</f>
        <v>0</v>
      </c>
      <c r="E172" s="17">
        <f t="shared" si="2"/>
        <v>0</v>
      </c>
    </row>
    <row r="173" spans="1:5" ht="78" x14ac:dyDescent="0.3">
      <c r="A173" s="2" t="s">
        <v>666</v>
      </c>
      <c r="B173" s="3" t="s">
        <v>647</v>
      </c>
      <c r="C173" s="14">
        <v>15000</v>
      </c>
      <c r="D173" s="14">
        <v>0</v>
      </c>
      <c r="E173" s="17">
        <f t="shared" si="2"/>
        <v>0</v>
      </c>
    </row>
    <row r="174" spans="1:5" ht="46.8" x14ac:dyDescent="0.3">
      <c r="A174" s="2" t="s">
        <v>667</v>
      </c>
      <c r="B174" s="3" t="s">
        <v>648</v>
      </c>
      <c r="C174" s="14">
        <f>C175+C176</f>
        <v>472006500</v>
      </c>
      <c r="D174" s="14">
        <f>D175+D176</f>
        <v>47366707.710000001</v>
      </c>
      <c r="E174" s="17">
        <f t="shared" si="2"/>
        <v>10.035181233733011</v>
      </c>
    </row>
    <row r="175" spans="1:5" ht="62.4" x14ac:dyDescent="0.3">
      <c r="A175" s="2" t="s">
        <v>668</v>
      </c>
      <c r="B175" s="3" t="s">
        <v>649</v>
      </c>
      <c r="C175" s="14">
        <v>472006500</v>
      </c>
      <c r="D175" s="14">
        <v>46885314.280000001</v>
      </c>
      <c r="E175" s="17">
        <f t="shared" si="2"/>
        <v>9.9331925047642358</v>
      </c>
    </row>
    <row r="176" spans="1:5" ht="62.4" x14ac:dyDescent="0.3">
      <c r="A176" s="2" t="s">
        <v>669</v>
      </c>
      <c r="B176" s="3" t="s">
        <v>670</v>
      </c>
      <c r="C176" s="14">
        <v>0</v>
      </c>
      <c r="D176" s="14">
        <v>481393.43</v>
      </c>
      <c r="E176" s="17"/>
    </row>
    <row r="177" spans="1:5" ht="62.4" x14ac:dyDescent="0.3">
      <c r="A177" s="2" t="s">
        <v>671</v>
      </c>
      <c r="B177" s="3" t="s">
        <v>650</v>
      </c>
      <c r="C177" s="14">
        <f>C178</f>
        <v>290000</v>
      </c>
      <c r="D177" s="14">
        <f>D178</f>
        <v>359094.75</v>
      </c>
      <c r="E177" s="17">
        <f t="shared" si="2"/>
        <v>123.82577586206898</v>
      </c>
    </row>
    <row r="178" spans="1:5" ht="93.6" x14ac:dyDescent="0.3">
      <c r="A178" s="2" t="s">
        <v>672</v>
      </c>
      <c r="B178" s="3" t="s">
        <v>651</v>
      </c>
      <c r="C178" s="14">
        <v>290000</v>
      </c>
      <c r="D178" s="14">
        <v>359094.75</v>
      </c>
      <c r="E178" s="17">
        <f t="shared" si="2"/>
        <v>123.82577586206898</v>
      </c>
    </row>
    <row r="179" spans="1:5" ht="62.4" x14ac:dyDescent="0.3">
      <c r="A179" s="2" t="s">
        <v>673</v>
      </c>
      <c r="B179" s="3" t="s">
        <v>652</v>
      </c>
      <c r="C179" s="14">
        <f>C180</f>
        <v>200000</v>
      </c>
      <c r="D179" s="14">
        <f>D180</f>
        <v>30000</v>
      </c>
      <c r="E179" s="17">
        <f t="shared" si="2"/>
        <v>15</v>
      </c>
    </row>
    <row r="180" spans="1:5" ht="109.2" x14ac:dyDescent="0.3">
      <c r="A180" s="2" t="s">
        <v>674</v>
      </c>
      <c r="B180" s="3" t="s">
        <v>653</v>
      </c>
      <c r="C180" s="14">
        <v>200000</v>
      </c>
      <c r="D180" s="14">
        <v>30000</v>
      </c>
      <c r="E180" s="17">
        <f t="shared" si="2"/>
        <v>15</v>
      </c>
    </row>
    <row r="181" spans="1:5" ht="46.8" x14ac:dyDescent="0.3">
      <c r="A181" s="2" t="s">
        <v>675</v>
      </c>
      <c r="B181" s="3" t="s">
        <v>654</v>
      </c>
      <c r="C181" s="14">
        <f>C182</f>
        <v>120000</v>
      </c>
      <c r="D181" s="14">
        <f>D182</f>
        <v>16000</v>
      </c>
      <c r="E181" s="17">
        <f t="shared" si="2"/>
        <v>13.333333333333334</v>
      </c>
    </row>
    <row r="182" spans="1:5" ht="78" x14ac:dyDescent="0.3">
      <c r="A182" s="2" t="s">
        <v>676</v>
      </c>
      <c r="B182" s="3" t="s">
        <v>655</v>
      </c>
      <c r="C182" s="14">
        <v>120000</v>
      </c>
      <c r="D182" s="14">
        <v>16000</v>
      </c>
      <c r="E182" s="17">
        <f t="shared" si="2"/>
        <v>13.333333333333334</v>
      </c>
    </row>
    <row r="183" spans="1:5" ht="31.2" x14ac:dyDescent="0.3">
      <c r="A183" s="2" t="s">
        <v>677</v>
      </c>
      <c r="B183" s="3" t="s">
        <v>853</v>
      </c>
      <c r="C183" s="14">
        <v>0</v>
      </c>
      <c r="D183" s="14">
        <f>D184</f>
        <v>369307.31</v>
      </c>
      <c r="E183" s="17"/>
    </row>
    <row r="184" spans="1:5" ht="46.8" x14ac:dyDescent="0.3">
      <c r="A184" s="2" t="s">
        <v>678</v>
      </c>
      <c r="B184" s="3" t="s">
        <v>854</v>
      </c>
      <c r="C184" s="14">
        <v>0</v>
      </c>
      <c r="D184" s="14">
        <v>369307.31</v>
      </c>
      <c r="E184" s="17"/>
    </row>
    <row r="185" spans="1:5" ht="78" x14ac:dyDescent="0.3">
      <c r="A185" s="2" t="s">
        <v>686</v>
      </c>
      <c r="B185" s="3" t="s">
        <v>679</v>
      </c>
      <c r="C185" s="14">
        <f>C186+C188+C190</f>
        <v>3631500</v>
      </c>
      <c r="D185" s="14">
        <f>D186+D188+D190</f>
        <v>950486.33000000007</v>
      </c>
      <c r="E185" s="17">
        <f t="shared" si="2"/>
        <v>26.173380972050118</v>
      </c>
    </row>
    <row r="186" spans="1:5" ht="46.8" x14ac:dyDescent="0.3">
      <c r="A186" s="2" t="s">
        <v>687</v>
      </c>
      <c r="B186" s="3" t="s">
        <v>680</v>
      </c>
      <c r="C186" s="14">
        <f>C187</f>
        <v>420000</v>
      </c>
      <c r="D186" s="14">
        <f>D187</f>
        <v>26263.67</v>
      </c>
      <c r="E186" s="17">
        <f t="shared" si="2"/>
        <v>6.2532547619047616</v>
      </c>
    </row>
    <row r="187" spans="1:5" ht="62.4" x14ac:dyDescent="0.3">
      <c r="A187" s="2" t="s">
        <v>688</v>
      </c>
      <c r="B187" s="3" t="s">
        <v>681</v>
      </c>
      <c r="C187" s="14">
        <v>420000</v>
      </c>
      <c r="D187" s="14">
        <v>26263.67</v>
      </c>
      <c r="E187" s="17">
        <f t="shared" si="2"/>
        <v>6.2532547619047616</v>
      </c>
    </row>
    <row r="188" spans="1:5" ht="62.4" x14ac:dyDescent="0.3">
      <c r="A188" s="2" t="s">
        <v>689</v>
      </c>
      <c r="B188" s="3" t="s">
        <v>682</v>
      </c>
      <c r="C188" s="14">
        <f>C189</f>
        <v>1406500</v>
      </c>
      <c r="D188" s="14">
        <f>D189</f>
        <v>511705.35</v>
      </c>
      <c r="E188" s="17">
        <f t="shared" si="2"/>
        <v>36.381468183434059</v>
      </c>
    </row>
    <row r="189" spans="1:5" ht="78" x14ac:dyDescent="0.3">
      <c r="A189" s="2" t="s">
        <v>690</v>
      </c>
      <c r="B189" s="3" t="s">
        <v>683</v>
      </c>
      <c r="C189" s="14">
        <v>1406500</v>
      </c>
      <c r="D189" s="14">
        <v>511705.35</v>
      </c>
      <c r="E189" s="17">
        <f t="shared" si="2"/>
        <v>36.381468183434059</v>
      </c>
    </row>
    <row r="190" spans="1:5" ht="62.4" x14ac:dyDescent="0.3">
      <c r="A190" s="2" t="s">
        <v>691</v>
      </c>
      <c r="B190" s="3" t="s">
        <v>684</v>
      </c>
      <c r="C190" s="14">
        <f>C191</f>
        <v>1805000</v>
      </c>
      <c r="D190" s="14">
        <f>D191</f>
        <v>412517.31</v>
      </c>
      <c r="E190" s="17">
        <f t="shared" si="2"/>
        <v>22.85414459833795</v>
      </c>
    </row>
    <row r="191" spans="1:5" ht="62.4" x14ac:dyDescent="0.3">
      <c r="A191" s="2" t="s">
        <v>692</v>
      </c>
      <c r="B191" s="3" t="s">
        <v>685</v>
      </c>
      <c r="C191" s="14">
        <v>1805000</v>
      </c>
      <c r="D191" s="14">
        <v>412517.31</v>
      </c>
      <c r="E191" s="17">
        <f t="shared" si="2"/>
        <v>22.85414459833795</v>
      </c>
    </row>
    <row r="192" spans="1:5" x14ac:dyDescent="0.3">
      <c r="A192" s="2" t="s">
        <v>699</v>
      </c>
      <c r="B192" s="3" t="s">
        <v>693</v>
      </c>
      <c r="C192" s="14">
        <f>C193+C196</f>
        <v>10000</v>
      </c>
      <c r="D192" s="14">
        <f>D193+D196</f>
        <v>29389180.400000002</v>
      </c>
      <c r="E192" s="17">
        <f t="shared" si="2"/>
        <v>293891.804</v>
      </c>
    </row>
    <row r="193" spans="1:6" ht="31.2" x14ac:dyDescent="0.3">
      <c r="A193" s="2" t="s">
        <v>700</v>
      </c>
      <c r="B193" s="3" t="s">
        <v>694</v>
      </c>
      <c r="C193" s="14">
        <f>C194+C195</f>
        <v>10000</v>
      </c>
      <c r="D193" s="14">
        <f>D194+D195</f>
        <v>34682.120000000003</v>
      </c>
      <c r="E193" s="17">
        <f t="shared" si="2"/>
        <v>346.82120000000003</v>
      </c>
    </row>
    <row r="194" spans="1:6" ht="124.8" x14ac:dyDescent="0.3">
      <c r="A194" s="2" t="s">
        <v>701</v>
      </c>
      <c r="B194" s="3" t="s">
        <v>702</v>
      </c>
      <c r="C194" s="14">
        <v>0</v>
      </c>
      <c r="D194" s="14">
        <v>1316.55</v>
      </c>
      <c r="E194" s="17"/>
    </row>
    <row r="195" spans="1:6" ht="124.8" x14ac:dyDescent="0.3">
      <c r="A195" s="2" t="s">
        <v>703</v>
      </c>
      <c r="B195" s="3" t="s">
        <v>695</v>
      </c>
      <c r="C195" s="14">
        <v>10000</v>
      </c>
      <c r="D195" s="14">
        <v>33365.57</v>
      </c>
      <c r="E195" s="17">
        <f t="shared" si="2"/>
        <v>333.65570000000002</v>
      </c>
    </row>
    <row r="196" spans="1:6" ht="62.4" x14ac:dyDescent="0.3">
      <c r="A196" s="2" t="s">
        <v>704</v>
      </c>
      <c r="B196" s="3" t="s">
        <v>705</v>
      </c>
      <c r="C196" s="14">
        <v>0</v>
      </c>
      <c r="D196" s="14">
        <f>D197+D198</f>
        <v>29354498.280000001</v>
      </c>
      <c r="E196" s="17"/>
    </row>
    <row r="197" spans="1:6" ht="52.2" customHeight="1" x14ac:dyDescent="0.3">
      <c r="A197" s="2" t="s">
        <v>706</v>
      </c>
      <c r="B197" s="3" t="s">
        <v>707</v>
      </c>
      <c r="C197" s="14">
        <v>0</v>
      </c>
      <c r="D197" s="14">
        <v>29316948.280000001</v>
      </c>
      <c r="E197" s="17"/>
    </row>
    <row r="198" spans="1:6" ht="62.4" x14ac:dyDescent="0.3">
      <c r="A198" s="2" t="s">
        <v>708</v>
      </c>
      <c r="B198" s="3" t="s">
        <v>709</v>
      </c>
      <c r="C198" s="14">
        <v>0</v>
      </c>
      <c r="D198" s="14">
        <v>37550</v>
      </c>
      <c r="E198" s="17"/>
    </row>
    <row r="199" spans="1:6" x14ac:dyDescent="0.3">
      <c r="A199" s="2" t="s">
        <v>710</v>
      </c>
      <c r="B199" s="3" t="s">
        <v>696</v>
      </c>
      <c r="C199" s="14">
        <f>C200</f>
        <v>1761000</v>
      </c>
      <c r="D199" s="14">
        <f>D200</f>
        <v>345292.72</v>
      </c>
      <c r="E199" s="17">
        <f t="shared" si="2"/>
        <v>19.607763770584892</v>
      </c>
    </row>
    <row r="200" spans="1:6" ht="31.2" x14ac:dyDescent="0.3">
      <c r="A200" s="2" t="s">
        <v>711</v>
      </c>
      <c r="B200" s="3" t="s">
        <v>697</v>
      </c>
      <c r="C200" s="14">
        <f>C201</f>
        <v>1761000</v>
      </c>
      <c r="D200" s="14">
        <f>D201</f>
        <v>345292.72</v>
      </c>
      <c r="E200" s="17">
        <f t="shared" si="2"/>
        <v>19.607763770584892</v>
      </c>
    </row>
    <row r="201" spans="1:6" ht="62.4" x14ac:dyDescent="0.3">
      <c r="A201" s="2" t="s">
        <v>712</v>
      </c>
      <c r="B201" s="3" t="s">
        <v>698</v>
      </c>
      <c r="C201" s="14">
        <v>1761000</v>
      </c>
      <c r="D201" s="14">
        <v>345292.72</v>
      </c>
      <c r="E201" s="17">
        <f t="shared" si="2"/>
        <v>19.607763770584892</v>
      </c>
    </row>
    <row r="202" spans="1:6" ht="18" customHeight="1" x14ac:dyDescent="0.3">
      <c r="A202" s="19" t="s">
        <v>449</v>
      </c>
      <c r="B202" s="16" t="s">
        <v>444</v>
      </c>
      <c r="C202" s="13">
        <v>0</v>
      </c>
      <c r="D202" s="13">
        <f>D203+D205</f>
        <v>310608.64999999997</v>
      </c>
      <c r="E202" s="18"/>
    </row>
    <row r="203" spans="1:6" ht="17.25" customHeight="1" x14ac:dyDescent="0.3">
      <c r="A203" s="2" t="s">
        <v>450</v>
      </c>
      <c r="B203" s="15" t="s">
        <v>445</v>
      </c>
      <c r="C203" s="14">
        <v>0</v>
      </c>
      <c r="D203" s="14">
        <f>D204</f>
        <v>287297.61</v>
      </c>
      <c r="E203" s="17"/>
    </row>
    <row r="204" spans="1:6" ht="31.2" x14ac:dyDescent="0.3">
      <c r="A204" s="2" t="s">
        <v>451</v>
      </c>
      <c r="B204" s="15" t="s">
        <v>446</v>
      </c>
      <c r="C204" s="14">
        <v>0</v>
      </c>
      <c r="D204" s="14">
        <v>287297.61</v>
      </c>
      <c r="E204" s="17"/>
    </row>
    <row r="205" spans="1:6" ht="17.25" customHeight="1" x14ac:dyDescent="0.3">
      <c r="A205" s="2" t="s">
        <v>452</v>
      </c>
      <c r="B205" s="15" t="s">
        <v>447</v>
      </c>
      <c r="C205" s="14">
        <v>0</v>
      </c>
      <c r="D205" s="14">
        <f>D206</f>
        <v>23311.040000000001</v>
      </c>
      <c r="E205" s="17"/>
    </row>
    <row r="206" spans="1:6" ht="18.75" customHeight="1" x14ac:dyDescent="0.3">
      <c r="A206" s="2" t="s">
        <v>453</v>
      </c>
      <c r="B206" s="15" t="s">
        <v>448</v>
      </c>
      <c r="C206" s="14">
        <v>0</v>
      </c>
      <c r="D206" s="14">
        <v>23311.040000000001</v>
      </c>
      <c r="E206" s="17"/>
    </row>
    <row r="207" spans="1:6" x14ac:dyDescent="0.3">
      <c r="A207" s="19" t="s">
        <v>323</v>
      </c>
      <c r="B207" s="20" t="s">
        <v>168</v>
      </c>
      <c r="C207" s="13">
        <f>C209+C216+C322+C363+C388+C391+C400</f>
        <v>38990437315.740005</v>
      </c>
      <c r="D207" s="13">
        <f>D209+D216+D322+D363+D388+D391+D400</f>
        <v>6592238206.9099998</v>
      </c>
      <c r="E207" s="18">
        <f t="shared" ref="E207:E296" si="3">D207/C207*100</f>
        <v>16.907320514327207</v>
      </c>
    </row>
    <row r="208" spans="1:6" ht="31.2" x14ac:dyDescent="0.3">
      <c r="A208" s="19" t="s">
        <v>324</v>
      </c>
      <c r="B208" s="20" t="s">
        <v>169</v>
      </c>
      <c r="C208" s="13">
        <f>C209+C216+C322+C363</f>
        <v>38901954491</v>
      </c>
      <c r="D208" s="13">
        <f>D209+D216+D322+D363</f>
        <v>6582804241.6300001</v>
      </c>
      <c r="E208" s="18">
        <f t="shared" si="3"/>
        <v>16.921525737615415</v>
      </c>
      <c r="F208" s="9"/>
    </row>
    <row r="209" spans="1:5" x14ac:dyDescent="0.3">
      <c r="A209" s="19" t="s">
        <v>325</v>
      </c>
      <c r="B209" s="20" t="s">
        <v>1</v>
      </c>
      <c r="C209" s="13">
        <f>C210+C212</f>
        <v>14593414400</v>
      </c>
      <c r="D209" s="13">
        <f>D210+D212+D214</f>
        <v>4043404000</v>
      </c>
      <c r="E209" s="18">
        <f t="shared" si="3"/>
        <v>27.707045720568313</v>
      </c>
    </row>
    <row r="210" spans="1:5" ht="16.5" customHeight="1" x14ac:dyDescent="0.3">
      <c r="A210" s="2" t="s">
        <v>564</v>
      </c>
      <c r="B210" s="15" t="s">
        <v>454</v>
      </c>
      <c r="C210" s="14">
        <f>C211</f>
        <v>13382003400</v>
      </c>
      <c r="D210" s="14">
        <f>D211</f>
        <v>3345600000</v>
      </c>
      <c r="E210" s="17">
        <f t="shared" si="3"/>
        <v>25.00074092045142</v>
      </c>
    </row>
    <row r="211" spans="1:5" ht="31.2" x14ac:dyDescent="0.3">
      <c r="A211" s="2" t="s">
        <v>326</v>
      </c>
      <c r="B211" s="3" t="s">
        <v>2</v>
      </c>
      <c r="C211" s="14">
        <v>13382003400</v>
      </c>
      <c r="D211" s="14">
        <v>3345600000</v>
      </c>
      <c r="E211" s="17">
        <f t="shared" si="3"/>
        <v>25.00074092045142</v>
      </c>
    </row>
    <row r="212" spans="1:5" ht="31.2" x14ac:dyDescent="0.3">
      <c r="A212" s="2" t="s">
        <v>456</v>
      </c>
      <c r="B212" s="15" t="s">
        <v>455</v>
      </c>
      <c r="C212" s="14">
        <f>C213</f>
        <v>1211411000</v>
      </c>
      <c r="D212" s="14">
        <f>D213</f>
        <v>403804000</v>
      </c>
      <c r="E212" s="17">
        <f t="shared" si="3"/>
        <v>33.333360849455715</v>
      </c>
    </row>
    <row r="213" spans="1:5" ht="46.8" x14ac:dyDescent="0.3">
      <c r="A213" s="2" t="s">
        <v>327</v>
      </c>
      <c r="B213" s="3" t="s">
        <v>3</v>
      </c>
      <c r="C213" s="14">
        <v>1211411000</v>
      </c>
      <c r="D213" s="14">
        <v>403804000</v>
      </c>
      <c r="E213" s="17">
        <f t="shared" si="3"/>
        <v>33.333360849455715</v>
      </c>
    </row>
    <row r="214" spans="1:5" ht="62.4" x14ac:dyDescent="0.3">
      <c r="A214" s="2" t="s">
        <v>713</v>
      </c>
      <c r="B214" s="3" t="s">
        <v>715</v>
      </c>
      <c r="C214" s="14">
        <v>0</v>
      </c>
      <c r="D214" s="14">
        <f>D215</f>
        <v>294000000</v>
      </c>
      <c r="E214" s="17"/>
    </row>
    <row r="215" spans="1:5" ht="78" x14ac:dyDescent="0.3">
      <c r="A215" s="2" t="s">
        <v>714</v>
      </c>
      <c r="B215" s="3" t="s">
        <v>716</v>
      </c>
      <c r="C215" s="14">
        <v>0</v>
      </c>
      <c r="D215" s="14">
        <v>294000000</v>
      </c>
      <c r="E215" s="17"/>
    </row>
    <row r="216" spans="1:5" ht="31.2" x14ac:dyDescent="0.3">
      <c r="A216" s="19" t="s">
        <v>328</v>
      </c>
      <c r="B216" s="20" t="s">
        <v>170</v>
      </c>
      <c r="C216" s="13">
        <f>C217+C219+C221+C223+C225+C227+C228+C229+C231+C233+C235+C237+C239+C241+C243+C245+C247+C249+C251+C253+C255+C257+C259+C261+C263+C265+C267+C269+C270+C272+C274+C276+C278+C279+C281+C283+C284+C286+C288+C290+C292+C294+C296+C298+C300+C302+C304+C306+C308+C309+C310+C312+C313+C315+C316+C318+C320</f>
        <v>7866642700</v>
      </c>
      <c r="D216" s="13">
        <f>D217+D219+D221+D223+D225+D227+D228+D229+D231+D233+D235+D237+D239+D241+D243+D245+D247+D249+D251+D253+D255+D257+D259+D261+D263+D265+D267+D269+D270+D272+D274+D276+D278+D279+D281+D283+D284+D286+D288+D290+D292+D294+D296+D298+D300+D302+D304+D306+D308+D309+D310+D312+D313+D315+D316+D318+D320</f>
        <v>517604652.77000004</v>
      </c>
      <c r="E216" s="18">
        <f t="shared" si="3"/>
        <v>6.5797402082339405</v>
      </c>
    </row>
    <row r="217" spans="1:5" ht="31.2" x14ac:dyDescent="0.3">
      <c r="A217" s="2" t="s">
        <v>719</v>
      </c>
      <c r="B217" s="3" t="s">
        <v>717</v>
      </c>
      <c r="C217" s="14">
        <f>C218</f>
        <v>5270300</v>
      </c>
      <c r="D217" s="14">
        <f>D218</f>
        <v>0</v>
      </c>
      <c r="E217" s="17">
        <f t="shared" si="3"/>
        <v>0</v>
      </c>
    </row>
    <row r="218" spans="1:5" ht="46.8" x14ac:dyDescent="0.3">
      <c r="A218" s="2" t="s">
        <v>720</v>
      </c>
      <c r="B218" s="3" t="s">
        <v>718</v>
      </c>
      <c r="C218" s="14">
        <v>5270300</v>
      </c>
      <c r="D218" s="14">
        <v>0</v>
      </c>
      <c r="E218" s="17">
        <f t="shared" si="3"/>
        <v>0</v>
      </c>
    </row>
    <row r="219" spans="1:5" ht="34.5" customHeight="1" x14ac:dyDescent="0.3">
      <c r="A219" s="2" t="s">
        <v>457</v>
      </c>
      <c r="B219" s="3" t="s">
        <v>458</v>
      </c>
      <c r="C219" s="14">
        <f>C220</f>
        <v>8234500</v>
      </c>
      <c r="D219" s="14">
        <f>D220</f>
        <v>0</v>
      </c>
      <c r="E219" s="17">
        <f t="shared" si="3"/>
        <v>0</v>
      </c>
    </row>
    <row r="220" spans="1:5" ht="46.8" x14ac:dyDescent="0.3">
      <c r="A220" s="2" t="s">
        <v>329</v>
      </c>
      <c r="B220" s="3" t="s">
        <v>4</v>
      </c>
      <c r="C220" s="14">
        <v>8234500</v>
      </c>
      <c r="D220" s="14">
        <v>0</v>
      </c>
      <c r="E220" s="17">
        <f t="shared" si="3"/>
        <v>0</v>
      </c>
    </row>
    <row r="221" spans="1:5" ht="31.2" x14ac:dyDescent="0.3">
      <c r="A221" s="2" t="s">
        <v>459</v>
      </c>
      <c r="B221" s="3" t="s">
        <v>460</v>
      </c>
      <c r="C221" s="14">
        <f>C222</f>
        <v>50124800</v>
      </c>
      <c r="D221" s="14">
        <f>D222</f>
        <v>0</v>
      </c>
      <c r="E221" s="17">
        <f t="shared" si="3"/>
        <v>0</v>
      </c>
    </row>
    <row r="222" spans="1:5" ht="46.8" x14ac:dyDescent="0.3">
      <c r="A222" s="2" t="s">
        <v>330</v>
      </c>
      <c r="B222" s="3" t="s">
        <v>177</v>
      </c>
      <c r="C222" s="14">
        <v>50124800</v>
      </c>
      <c r="D222" s="14">
        <v>0</v>
      </c>
      <c r="E222" s="17">
        <f t="shared" si="3"/>
        <v>0</v>
      </c>
    </row>
    <row r="223" spans="1:5" ht="31.2" x14ac:dyDescent="0.3">
      <c r="A223" s="2" t="s">
        <v>461</v>
      </c>
      <c r="B223" s="3" t="s">
        <v>462</v>
      </c>
      <c r="C223" s="14">
        <f>C224</f>
        <v>13008400</v>
      </c>
      <c r="D223" s="14">
        <f>D224</f>
        <v>0</v>
      </c>
      <c r="E223" s="17">
        <f t="shared" si="3"/>
        <v>0</v>
      </c>
    </row>
    <row r="224" spans="1:5" ht="33.75" customHeight="1" x14ac:dyDescent="0.3">
      <c r="A224" s="2" t="s">
        <v>331</v>
      </c>
      <c r="B224" s="3" t="s">
        <v>178</v>
      </c>
      <c r="C224" s="14">
        <v>13008400</v>
      </c>
      <c r="D224" s="14">
        <v>0</v>
      </c>
      <c r="E224" s="17">
        <f t="shared" si="3"/>
        <v>0</v>
      </c>
    </row>
    <row r="225" spans="1:5" ht="46.8" x14ac:dyDescent="0.3">
      <c r="A225" s="2" t="s">
        <v>463</v>
      </c>
      <c r="B225" s="3" t="s">
        <v>464</v>
      </c>
      <c r="C225" s="14">
        <f>C226</f>
        <v>6792200</v>
      </c>
      <c r="D225" s="14">
        <f>D226</f>
        <v>45999.99</v>
      </c>
      <c r="E225" s="17">
        <f t="shared" si="3"/>
        <v>0.67724728364889131</v>
      </c>
    </row>
    <row r="226" spans="1:5" ht="46.8" x14ac:dyDescent="0.3">
      <c r="A226" s="2" t="s">
        <v>332</v>
      </c>
      <c r="B226" s="3" t="s">
        <v>179</v>
      </c>
      <c r="C226" s="14">
        <v>6792200</v>
      </c>
      <c r="D226" s="14">
        <v>45999.99</v>
      </c>
      <c r="E226" s="17">
        <f t="shared" si="3"/>
        <v>0.67724728364889131</v>
      </c>
    </row>
    <row r="227" spans="1:5" ht="50.25" customHeight="1" x14ac:dyDescent="0.3">
      <c r="A227" s="2" t="s">
        <v>333</v>
      </c>
      <c r="B227" s="3" t="s">
        <v>5</v>
      </c>
      <c r="C227" s="14">
        <v>66228200</v>
      </c>
      <c r="D227" s="14">
        <v>0</v>
      </c>
      <c r="E227" s="17">
        <f t="shared" si="3"/>
        <v>0</v>
      </c>
    </row>
    <row r="228" spans="1:5" ht="46.8" x14ac:dyDescent="0.3">
      <c r="A228" s="2" t="s">
        <v>334</v>
      </c>
      <c r="B228" s="3" t="s">
        <v>180</v>
      </c>
      <c r="C228" s="14">
        <v>554539400</v>
      </c>
      <c r="D228" s="14">
        <v>145261863.63</v>
      </c>
      <c r="E228" s="17">
        <f t="shared" si="3"/>
        <v>26.195048292330537</v>
      </c>
    </row>
    <row r="229" spans="1:5" ht="62.4" x14ac:dyDescent="0.3">
      <c r="A229" s="2" t="s">
        <v>465</v>
      </c>
      <c r="B229" s="3" t="s">
        <v>466</v>
      </c>
      <c r="C229" s="14">
        <f>C230</f>
        <v>3588000</v>
      </c>
      <c r="D229" s="14">
        <f>D230</f>
        <v>496800</v>
      </c>
      <c r="E229" s="17">
        <f t="shared" si="3"/>
        <v>13.846153846153847</v>
      </c>
    </row>
    <row r="230" spans="1:5" ht="69.599999999999994" customHeight="1" x14ac:dyDescent="0.3">
      <c r="A230" s="2" t="s">
        <v>335</v>
      </c>
      <c r="B230" s="3" t="s">
        <v>6</v>
      </c>
      <c r="C230" s="14">
        <v>3588000</v>
      </c>
      <c r="D230" s="14">
        <v>496800</v>
      </c>
      <c r="E230" s="17">
        <f t="shared" si="3"/>
        <v>13.846153846153847</v>
      </c>
    </row>
    <row r="231" spans="1:5" ht="31.2" x14ac:dyDescent="0.3">
      <c r="A231" s="2" t="s">
        <v>467</v>
      </c>
      <c r="B231" s="3" t="s">
        <v>468</v>
      </c>
      <c r="C231" s="14">
        <f>C232</f>
        <v>19776700</v>
      </c>
      <c r="D231" s="14">
        <f>D232</f>
        <v>0</v>
      </c>
      <c r="E231" s="17">
        <f t="shared" si="3"/>
        <v>0</v>
      </c>
    </row>
    <row r="232" spans="1:5" ht="46.8" x14ac:dyDescent="0.3">
      <c r="A232" s="2" t="s">
        <v>336</v>
      </c>
      <c r="B232" s="3" t="s">
        <v>7</v>
      </c>
      <c r="C232" s="14">
        <v>19776700</v>
      </c>
      <c r="D232" s="14">
        <v>0</v>
      </c>
      <c r="E232" s="17">
        <f t="shared" si="3"/>
        <v>0</v>
      </c>
    </row>
    <row r="233" spans="1:5" ht="46.8" x14ac:dyDescent="0.3">
      <c r="A233" s="2" t="s">
        <v>469</v>
      </c>
      <c r="B233" s="3" t="s">
        <v>470</v>
      </c>
      <c r="C233" s="14">
        <f>C234</f>
        <v>512806000</v>
      </c>
      <c r="D233" s="14">
        <f>D234</f>
        <v>0</v>
      </c>
      <c r="E233" s="17">
        <f t="shared" si="3"/>
        <v>0</v>
      </c>
    </row>
    <row r="234" spans="1:5" ht="50.4" customHeight="1" x14ac:dyDescent="0.3">
      <c r="A234" s="2" t="s">
        <v>337</v>
      </c>
      <c r="B234" s="3" t="s">
        <v>8</v>
      </c>
      <c r="C234" s="14">
        <v>512806000</v>
      </c>
      <c r="D234" s="14">
        <v>0</v>
      </c>
      <c r="E234" s="17">
        <f t="shared" si="3"/>
        <v>0</v>
      </c>
    </row>
    <row r="235" spans="1:5" ht="66.75" customHeight="1" x14ac:dyDescent="0.3">
      <c r="A235" s="2" t="s">
        <v>471</v>
      </c>
      <c r="B235" s="3" t="s">
        <v>472</v>
      </c>
      <c r="C235" s="14">
        <f>C236</f>
        <v>74520000</v>
      </c>
      <c r="D235" s="14">
        <f>D236</f>
        <v>0</v>
      </c>
      <c r="E235" s="17">
        <f t="shared" si="3"/>
        <v>0</v>
      </c>
    </row>
    <row r="236" spans="1:5" s="10" customFormat="1" ht="78" x14ac:dyDescent="0.3">
      <c r="A236" s="2" t="s">
        <v>338</v>
      </c>
      <c r="B236" s="3" t="s">
        <v>194</v>
      </c>
      <c r="C236" s="14">
        <v>74520000</v>
      </c>
      <c r="D236" s="14">
        <v>0</v>
      </c>
      <c r="E236" s="17">
        <f t="shared" si="3"/>
        <v>0</v>
      </c>
    </row>
    <row r="237" spans="1:5" s="10" customFormat="1" ht="62.4" x14ac:dyDescent="0.3">
      <c r="A237" s="2" t="s">
        <v>723</v>
      </c>
      <c r="B237" s="3" t="s">
        <v>721</v>
      </c>
      <c r="C237" s="14">
        <f>C238</f>
        <v>46447300</v>
      </c>
      <c r="D237" s="14">
        <f>D238</f>
        <v>0</v>
      </c>
      <c r="E237" s="17">
        <f t="shared" si="3"/>
        <v>0</v>
      </c>
    </row>
    <row r="238" spans="1:5" s="10" customFormat="1" ht="78" x14ac:dyDescent="0.3">
      <c r="A238" s="2" t="s">
        <v>724</v>
      </c>
      <c r="B238" s="3" t="s">
        <v>722</v>
      </c>
      <c r="C238" s="14">
        <v>46447300</v>
      </c>
      <c r="D238" s="14">
        <v>0</v>
      </c>
      <c r="E238" s="17">
        <f t="shared" si="3"/>
        <v>0</v>
      </c>
    </row>
    <row r="239" spans="1:5" s="10" customFormat="1" ht="46.8" x14ac:dyDescent="0.3">
      <c r="A239" s="2" t="s">
        <v>473</v>
      </c>
      <c r="B239" s="3" t="s">
        <v>474</v>
      </c>
      <c r="C239" s="14">
        <f>C240</f>
        <v>86432900</v>
      </c>
      <c r="D239" s="14">
        <f>D240</f>
        <v>21619655.82</v>
      </c>
      <c r="E239" s="17">
        <f t="shared" si="3"/>
        <v>25.013225079801789</v>
      </c>
    </row>
    <row r="240" spans="1:5" s="10" customFormat="1" ht="51" customHeight="1" x14ac:dyDescent="0.3">
      <c r="A240" s="2" t="s">
        <v>339</v>
      </c>
      <c r="B240" s="3" t="s">
        <v>10</v>
      </c>
      <c r="C240" s="14">
        <v>86432900</v>
      </c>
      <c r="D240" s="14">
        <v>21619655.82</v>
      </c>
      <c r="E240" s="17">
        <f t="shared" si="3"/>
        <v>25.013225079801789</v>
      </c>
    </row>
    <row r="241" spans="1:5" s="10" customFormat="1" x14ac:dyDescent="0.3">
      <c r="A241" s="2" t="s">
        <v>475</v>
      </c>
      <c r="B241" s="3" t="s">
        <v>476</v>
      </c>
      <c r="C241" s="14">
        <f>C242</f>
        <v>72622300</v>
      </c>
      <c r="D241" s="14">
        <f>D242</f>
        <v>0</v>
      </c>
      <c r="E241" s="17">
        <f t="shared" si="3"/>
        <v>0</v>
      </c>
    </row>
    <row r="242" spans="1:5" s="10" customFormat="1" ht="31.2" x14ac:dyDescent="0.3">
      <c r="A242" s="2" t="s">
        <v>340</v>
      </c>
      <c r="B242" s="3" t="s">
        <v>11</v>
      </c>
      <c r="C242" s="14">
        <v>72622300</v>
      </c>
      <c r="D242" s="14">
        <v>0</v>
      </c>
      <c r="E242" s="17">
        <f t="shared" si="3"/>
        <v>0</v>
      </c>
    </row>
    <row r="243" spans="1:5" s="10" customFormat="1" ht="46.8" x14ac:dyDescent="0.3">
      <c r="A243" s="2" t="s">
        <v>477</v>
      </c>
      <c r="B243" s="3" t="s">
        <v>725</v>
      </c>
      <c r="C243" s="14">
        <f>C244</f>
        <v>7736900</v>
      </c>
      <c r="D243" s="14">
        <f>D244</f>
        <v>0</v>
      </c>
      <c r="E243" s="17">
        <f t="shared" si="3"/>
        <v>0</v>
      </c>
    </row>
    <row r="244" spans="1:5" s="10" customFormat="1" ht="46.8" x14ac:dyDescent="0.3">
      <c r="A244" s="2" t="s">
        <v>341</v>
      </c>
      <c r="B244" s="3" t="s">
        <v>726</v>
      </c>
      <c r="C244" s="14">
        <v>7736900</v>
      </c>
      <c r="D244" s="14">
        <v>0</v>
      </c>
      <c r="E244" s="17">
        <f t="shared" si="3"/>
        <v>0</v>
      </c>
    </row>
    <row r="245" spans="1:5" s="10" customFormat="1" x14ac:dyDescent="0.3">
      <c r="A245" s="2" t="s">
        <v>478</v>
      </c>
      <c r="B245" s="3" t="s">
        <v>479</v>
      </c>
      <c r="C245" s="14">
        <f>C246</f>
        <v>51330000</v>
      </c>
      <c r="D245" s="14">
        <f>D246</f>
        <v>30442593.969999999</v>
      </c>
      <c r="E245" s="17">
        <f t="shared" si="3"/>
        <v>59.307605630235727</v>
      </c>
    </row>
    <row r="246" spans="1:5" s="10" customFormat="1" ht="31.2" x14ac:dyDescent="0.3">
      <c r="A246" s="2" t="s">
        <v>342</v>
      </c>
      <c r="B246" s="3" t="s">
        <v>195</v>
      </c>
      <c r="C246" s="14">
        <v>51330000</v>
      </c>
      <c r="D246" s="14">
        <v>30442593.969999999</v>
      </c>
      <c r="E246" s="17">
        <f t="shared" si="3"/>
        <v>59.307605630235727</v>
      </c>
    </row>
    <row r="247" spans="1:5" s="10" customFormat="1" ht="31.2" x14ac:dyDescent="0.3">
      <c r="A247" s="2" t="s">
        <v>480</v>
      </c>
      <c r="B247" s="3" t="s">
        <v>481</v>
      </c>
      <c r="C247" s="14">
        <f>C248</f>
        <v>19469600</v>
      </c>
      <c r="D247" s="14">
        <f>D248</f>
        <v>4694726.83</v>
      </c>
      <c r="E247" s="17">
        <f t="shared" si="3"/>
        <v>24.113113931462383</v>
      </c>
    </row>
    <row r="248" spans="1:5" s="10" customFormat="1" ht="46.8" x14ac:dyDescent="0.3">
      <c r="A248" s="2" t="s">
        <v>343</v>
      </c>
      <c r="B248" s="3" t="s">
        <v>12</v>
      </c>
      <c r="C248" s="14">
        <v>19469600</v>
      </c>
      <c r="D248" s="14">
        <v>4694726.83</v>
      </c>
      <c r="E248" s="17">
        <f t="shared" si="3"/>
        <v>24.113113931462383</v>
      </c>
    </row>
    <row r="249" spans="1:5" s="10" customFormat="1" ht="46.8" x14ac:dyDescent="0.3">
      <c r="A249" s="2" t="s">
        <v>729</v>
      </c>
      <c r="B249" s="3" t="s">
        <v>727</v>
      </c>
      <c r="C249" s="14">
        <f>C250</f>
        <v>228131300</v>
      </c>
      <c r="D249" s="14">
        <f>D250</f>
        <v>0</v>
      </c>
      <c r="E249" s="17">
        <f t="shared" si="3"/>
        <v>0</v>
      </c>
    </row>
    <row r="250" spans="1:5" s="10" customFormat="1" ht="46.8" x14ac:dyDescent="0.3">
      <c r="A250" s="2" t="s">
        <v>730</v>
      </c>
      <c r="B250" s="3" t="s">
        <v>728</v>
      </c>
      <c r="C250" s="14">
        <v>228131300</v>
      </c>
      <c r="D250" s="14">
        <v>0</v>
      </c>
      <c r="E250" s="17">
        <f t="shared" si="3"/>
        <v>0</v>
      </c>
    </row>
    <row r="251" spans="1:5" s="10" customFormat="1" x14ac:dyDescent="0.3">
      <c r="A251" s="2" t="s">
        <v>731</v>
      </c>
      <c r="B251" s="3" t="s">
        <v>733</v>
      </c>
      <c r="C251" s="14">
        <f>C252</f>
        <v>13132200</v>
      </c>
      <c r="D251" s="14">
        <f>D252</f>
        <v>0</v>
      </c>
      <c r="E251" s="17">
        <f t="shared" si="3"/>
        <v>0</v>
      </c>
    </row>
    <row r="252" spans="1:5" s="10" customFormat="1" ht="31.2" x14ac:dyDescent="0.3">
      <c r="A252" s="2" t="s">
        <v>732</v>
      </c>
      <c r="B252" s="3" t="s">
        <v>734</v>
      </c>
      <c r="C252" s="14">
        <v>13132200</v>
      </c>
      <c r="D252" s="14">
        <v>0</v>
      </c>
      <c r="E252" s="17">
        <f t="shared" si="3"/>
        <v>0</v>
      </c>
    </row>
    <row r="253" spans="1:5" s="10" customFormat="1" ht="31.2" x14ac:dyDescent="0.3">
      <c r="A253" s="2" t="s">
        <v>344</v>
      </c>
      <c r="B253" s="3" t="s">
        <v>482</v>
      </c>
      <c r="C253" s="14">
        <f>C254</f>
        <v>82880600</v>
      </c>
      <c r="D253" s="14">
        <f>D254</f>
        <v>0</v>
      </c>
      <c r="E253" s="17">
        <f t="shared" si="3"/>
        <v>0</v>
      </c>
    </row>
    <row r="254" spans="1:5" s="10" customFormat="1" ht="31.2" x14ac:dyDescent="0.3">
      <c r="A254" s="2" t="s">
        <v>344</v>
      </c>
      <c r="B254" s="3" t="s">
        <v>13</v>
      </c>
      <c r="C254" s="14">
        <v>82880600</v>
      </c>
      <c r="D254" s="14">
        <v>0</v>
      </c>
      <c r="E254" s="17">
        <f t="shared" si="3"/>
        <v>0</v>
      </c>
    </row>
    <row r="255" spans="1:5" s="10" customFormat="1" ht="31.2" x14ac:dyDescent="0.3">
      <c r="A255" s="2" t="s">
        <v>483</v>
      </c>
      <c r="B255" s="3" t="s">
        <v>484</v>
      </c>
      <c r="C255" s="14">
        <f>C256</f>
        <v>26404600</v>
      </c>
      <c r="D255" s="14">
        <f>D256</f>
        <v>0</v>
      </c>
      <c r="E255" s="17">
        <f t="shared" si="3"/>
        <v>0</v>
      </c>
    </row>
    <row r="256" spans="1:5" s="10" customFormat="1" ht="46.8" x14ac:dyDescent="0.3">
      <c r="A256" s="2" t="s">
        <v>345</v>
      </c>
      <c r="B256" s="3" t="s">
        <v>14</v>
      </c>
      <c r="C256" s="14">
        <v>26404600</v>
      </c>
      <c r="D256" s="14">
        <v>0</v>
      </c>
      <c r="E256" s="17">
        <f t="shared" si="3"/>
        <v>0</v>
      </c>
    </row>
    <row r="257" spans="1:5" s="10" customFormat="1" ht="46.8" x14ac:dyDescent="0.3">
      <c r="A257" s="2" t="s">
        <v>485</v>
      </c>
      <c r="B257" s="3" t="s">
        <v>486</v>
      </c>
      <c r="C257" s="14">
        <f>C258</f>
        <v>229380600</v>
      </c>
      <c r="D257" s="14">
        <f>D258</f>
        <v>14060765.58</v>
      </c>
      <c r="E257" s="17">
        <f t="shared" si="3"/>
        <v>6.1298843842940505</v>
      </c>
    </row>
    <row r="258" spans="1:5" s="10" customFormat="1" ht="62.4" x14ac:dyDescent="0.3">
      <c r="A258" s="2" t="s">
        <v>346</v>
      </c>
      <c r="B258" s="3" t="s">
        <v>15</v>
      </c>
      <c r="C258" s="14">
        <v>229380600</v>
      </c>
      <c r="D258" s="14">
        <v>14060765.58</v>
      </c>
      <c r="E258" s="17">
        <f t="shared" si="3"/>
        <v>6.1298843842940505</v>
      </c>
    </row>
    <row r="259" spans="1:5" s="10" customFormat="1" ht="31.2" x14ac:dyDescent="0.3">
      <c r="A259" s="2" t="s">
        <v>487</v>
      </c>
      <c r="B259" s="3" t="s">
        <v>488</v>
      </c>
      <c r="C259" s="14">
        <f>C260</f>
        <v>8020800</v>
      </c>
      <c r="D259" s="14">
        <f>D260</f>
        <v>604654.15</v>
      </c>
      <c r="E259" s="17">
        <f t="shared" si="3"/>
        <v>7.5385765759026526</v>
      </c>
    </row>
    <row r="260" spans="1:5" s="10" customFormat="1" ht="31.2" x14ac:dyDescent="0.3">
      <c r="A260" s="2" t="s">
        <v>347</v>
      </c>
      <c r="B260" s="3" t="s">
        <v>16</v>
      </c>
      <c r="C260" s="14">
        <v>8020800</v>
      </c>
      <c r="D260" s="14">
        <v>604654.15</v>
      </c>
      <c r="E260" s="17">
        <f t="shared" si="3"/>
        <v>7.5385765759026526</v>
      </c>
    </row>
    <row r="261" spans="1:5" s="10" customFormat="1" x14ac:dyDescent="0.3">
      <c r="A261" s="2" t="s">
        <v>737</v>
      </c>
      <c r="B261" s="3" t="s">
        <v>735</v>
      </c>
      <c r="C261" s="14">
        <f>C262</f>
        <v>16764600</v>
      </c>
      <c r="D261" s="14">
        <f>D262</f>
        <v>0</v>
      </c>
      <c r="E261" s="17">
        <f t="shared" si="3"/>
        <v>0</v>
      </c>
    </row>
    <row r="262" spans="1:5" s="10" customFormat="1" ht="31.2" x14ac:dyDescent="0.3">
      <c r="A262" s="2" t="s">
        <v>738</v>
      </c>
      <c r="B262" s="3" t="s">
        <v>736</v>
      </c>
      <c r="C262" s="14">
        <v>16764600</v>
      </c>
      <c r="D262" s="14">
        <v>0</v>
      </c>
      <c r="E262" s="17">
        <f t="shared" si="3"/>
        <v>0</v>
      </c>
    </row>
    <row r="263" spans="1:5" s="10" customFormat="1" ht="93.6" x14ac:dyDescent="0.3">
      <c r="A263" s="2" t="s">
        <v>739</v>
      </c>
      <c r="B263" s="3" t="s">
        <v>741</v>
      </c>
      <c r="C263" s="14">
        <f>C264</f>
        <v>1221500</v>
      </c>
      <c r="D263" s="14">
        <f>D264</f>
        <v>0</v>
      </c>
      <c r="E263" s="17">
        <f t="shared" si="3"/>
        <v>0</v>
      </c>
    </row>
    <row r="264" spans="1:5" s="10" customFormat="1" ht="98.4" customHeight="1" x14ac:dyDescent="0.3">
      <c r="A264" s="2" t="s">
        <v>740</v>
      </c>
      <c r="B264" s="3" t="s">
        <v>742</v>
      </c>
      <c r="C264" s="14">
        <v>1221500</v>
      </c>
      <c r="D264" s="14">
        <v>0</v>
      </c>
      <c r="E264" s="17">
        <f t="shared" si="3"/>
        <v>0</v>
      </c>
    </row>
    <row r="265" spans="1:5" s="10" customFormat="1" ht="46.8" x14ac:dyDescent="0.3">
      <c r="A265" s="2" t="s">
        <v>743</v>
      </c>
      <c r="B265" s="3" t="s">
        <v>745</v>
      </c>
      <c r="C265" s="14">
        <f>C266</f>
        <v>29496200</v>
      </c>
      <c r="D265" s="14">
        <f>D266</f>
        <v>0</v>
      </c>
      <c r="E265" s="17">
        <f t="shared" si="3"/>
        <v>0</v>
      </c>
    </row>
    <row r="266" spans="1:5" s="10" customFormat="1" ht="62.4" x14ac:dyDescent="0.3">
      <c r="A266" s="2" t="s">
        <v>744</v>
      </c>
      <c r="B266" s="3" t="s">
        <v>746</v>
      </c>
      <c r="C266" s="14">
        <v>29496200</v>
      </c>
      <c r="D266" s="14">
        <v>0</v>
      </c>
      <c r="E266" s="17">
        <f t="shared" si="3"/>
        <v>0</v>
      </c>
    </row>
    <row r="267" spans="1:5" s="10" customFormat="1" ht="62.4" x14ac:dyDescent="0.3">
      <c r="A267" s="2" t="s">
        <v>747</v>
      </c>
      <c r="B267" s="3" t="s">
        <v>749</v>
      </c>
      <c r="C267" s="14">
        <f>C268</f>
        <v>6440000</v>
      </c>
      <c r="D267" s="14">
        <f>D268</f>
        <v>0</v>
      </c>
      <c r="E267" s="17">
        <f t="shared" si="3"/>
        <v>0</v>
      </c>
    </row>
    <row r="268" spans="1:5" s="10" customFormat="1" ht="62.4" x14ac:dyDescent="0.3">
      <c r="A268" s="2" t="s">
        <v>748</v>
      </c>
      <c r="B268" s="3" t="s">
        <v>750</v>
      </c>
      <c r="C268" s="14">
        <v>6440000</v>
      </c>
      <c r="D268" s="14">
        <v>0</v>
      </c>
      <c r="E268" s="17">
        <f t="shared" si="3"/>
        <v>0</v>
      </c>
    </row>
    <row r="269" spans="1:5" s="10" customFormat="1" ht="62.4" x14ac:dyDescent="0.3">
      <c r="A269" s="2" t="s">
        <v>751</v>
      </c>
      <c r="B269" s="3" t="s">
        <v>754</v>
      </c>
      <c r="C269" s="14">
        <v>10519700</v>
      </c>
      <c r="D269" s="14">
        <v>0</v>
      </c>
      <c r="E269" s="17">
        <f t="shared" si="3"/>
        <v>0</v>
      </c>
    </row>
    <row r="270" spans="1:5" s="10" customFormat="1" ht="46.8" x14ac:dyDescent="0.3">
      <c r="A270" s="2" t="s">
        <v>752</v>
      </c>
      <c r="B270" s="3" t="s">
        <v>755</v>
      </c>
      <c r="C270" s="14">
        <f>C271</f>
        <v>26445900</v>
      </c>
      <c r="D270" s="14">
        <f>D271</f>
        <v>1569774.24</v>
      </c>
      <c r="E270" s="17">
        <f t="shared" si="3"/>
        <v>5.9357943575374632</v>
      </c>
    </row>
    <row r="271" spans="1:5" s="10" customFormat="1" ht="46.8" x14ac:dyDescent="0.3">
      <c r="A271" s="2" t="s">
        <v>753</v>
      </c>
      <c r="B271" s="3" t="s">
        <v>756</v>
      </c>
      <c r="C271" s="14">
        <v>26445900</v>
      </c>
      <c r="D271" s="14">
        <v>1569774.24</v>
      </c>
      <c r="E271" s="17">
        <f t="shared" si="3"/>
        <v>5.9357943575374632</v>
      </c>
    </row>
    <row r="272" spans="1:5" s="10" customFormat="1" ht="46.8" x14ac:dyDescent="0.3">
      <c r="A272" s="2" t="s">
        <v>759</v>
      </c>
      <c r="B272" s="3" t="s">
        <v>757</v>
      </c>
      <c r="C272" s="14">
        <f>C273</f>
        <v>8755700</v>
      </c>
      <c r="D272" s="14">
        <f>D273</f>
        <v>0</v>
      </c>
      <c r="E272" s="17">
        <f t="shared" si="3"/>
        <v>0</v>
      </c>
    </row>
    <row r="273" spans="1:5" s="10" customFormat="1" ht="62.4" x14ac:dyDescent="0.3">
      <c r="A273" s="2" t="s">
        <v>760</v>
      </c>
      <c r="B273" s="3" t="s">
        <v>758</v>
      </c>
      <c r="C273" s="14">
        <v>8755700</v>
      </c>
      <c r="D273" s="14">
        <v>0</v>
      </c>
      <c r="E273" s="17">
        <f t="shared" si="3"/>
        <v>0</v>
      </c>
    </row>
    <row r="274" spans="1:5" s="10" customFormat="1" ht="31.2" x14ac:dyDescent="0.3">
      <c r="A274" s="2" t="s">
        <v>763</v>
      </c>
      <c r="B274" s="3" t="s">
        <v>761</v>
      </c>
      <c r="C274" s="14">
        <f>C275</f>
        <v>1235887500</v>
      </c>
      <c r="D274" s="14">
        <f>D275</f>
        <v>0</v>
      </c>
      <c r="E274" s="17">
        <f t="shared" si="3"/>
        <v>0</v>
      </c>
    </row>
    <row r="275" spans="1:5" s="10" customFormat="1" ht="31.2" x14ac:dyDescent="0.3">
      <c r="A275" s="2" t="s">
        <v>764</v>
      </c>
      <c r="B275" s="3" t="s">
        <v>762</v>
      </c>
      <c r="C275" s="14">
        <v>1235887500</v>
      </c>
      <c r="D275" s="14">
        <v>0</v>
      </c>
      <c r="E275" s="17">
        <f t="shared" si="3"/>
        <v>0</v>
      </c>
    </row>
    <row r="276" spans="1:5" s="10" customFormat="1" ht="49.8" customHeight="1" x14ac:dyDescent="0.3">
      <c r="A276" s="2" t="s">
        <v>767</v>
      </c>
      <c r="B276" s="3" t="s">
        <v>765</v>
      </c>
      <c r="C276" s="14">
        <f>C277</f>
        <v>73146900</v>
      </c>
      <c r="D276" s="14">
        <f>D277</f>
        <v>0</v>
      </c>
      <c r="E276" s="17">
        <f t="shared" si="3"/>
        <v>0</v>
      </c>
    </row>
    <row r="277" spans="1:5" s="10" customFormat="1" ht="62.4" x14ac:dyDescent="0.3">
      <c r="A277" s="2" t="s">
        <v>768</v>
      </c>
      <c r="B277" s="3" t="s">
        <v>766</v>
      </c>
      <c r="C277" s="14">
        <v>73146900</v>
      </c>
      <c r="D277" s="14">
        <v>0</v>
      </c>
      <c r="E277" s="17">
        <f t="shared" si="3"/>
        <v>0</v>
      </c>
    </row>
    <row r="278" spans="1:5" s="10" customFormat="1" ht="62.4" x14ac:dyDescent="0.3">
      <c r="A278" s="2" t="s">
        <v>348</v>
      </c>
      <c r="B278" s="3" t="s">
        <v>17</v>
      </c>
      <c r="C278" s="14">
        <v>13137900</v>
      </c>
      <c r="D278" s="14">
        <v>3802661.58</v>
      </c>
      <c r="E278" s="17">
        <f t="shared" si="3"/>
        <v>28.94421163199598</v>
      </c>
    </row>
    <row r="279" spans="1:5" s="10" customFormat="1" ht="62.4" x14ac:dyDescent="0.3">
      <c r="A279" s="2" t="s">
        <v>769</v>
      </c>
      <c r="B279" s="3" t="s">
        <v>771</v>
      </c>
      <c r="C279" s="14">
        <f>C280</f>
        <v>6117800</v>
      </c>
      <c r="D279" s="14">
        <f>D280</f>
        <v>336599.78</v>
      </c>
      <c r="E279" s="17">
        <f t="shared" si="3"/>
        <v>5.5019742391055617</v>
      </c>
    </row>
    <row r="280" spans="1:5" s="10" customFormat="1" ht="62.4" x14ac:dyDescent="0.3">
      <c r="A280" s="2" t="s">
        <v>770</v>
      </c>
      <c r="B280" s="3" t="s">
        <v>772</v>
      </c>
      <c r="C280" s="14">
        <v>6117800</v>
      </c>
      <c r="D280" s="14">
        <v>336599.78</v>
      </c>
      <c r="E280" s="17">
        <f t="shared" si="3"/>
        <v>5.5019742391055617</v>
      </c>
    </row>
    <row r="281" spans="1:5" s="10" customFormat="1" ht="62.4" x14ac:dyDescent="0.3">
      <c r="A281" s="2" t="s">
        <v>773</v>
      </c>
      <c r="B281" s="3" t="s">
        <v>775</v>
      </c>
      <c r="C281" s="14">
        <f>C282</f>
        <v>16407400</v>
      </c>
      <c r="D281" s="14">
        <f>D282</f>
        <v>854652.78</v>
      </c>
      <c r="E281" s="17">
        <f t="shared" si="3"/>
        <v>5.2089470604727133</v>
      </c>
    </row>
    <row r="282" spans="1:5" s="10" customFormat="1" ht="62.4" x14ac:dyDescent="0.3">
      <c r="A282" s="2" t="s">
        <v>774</v>
      </c>
      <c r="B282" s="3" t="s">
        <v>776</v>
      </c>
      <c r="C282" s="14">
        <v>16407400</v>
      </c>
      <c r="D282" s="14">
        <v>854652.78</v>
      </c>
      <c r="E282" s="17">
        <f t="shared" si="3"/>
        <v>5.2089470604727133</v>
      </c>
    </row>
    <row r="283" spans="1:5" s="10" customFormat="1" ht="46.8" x14ac:dyDescent="0.3">
      <c r="A283" s="2" t="s">
        <v>349</v>
      </c>
      <c r="B283" s="3" t="s">
        <v>18</v>
      </c>
      <c r="C283" s="14">
        <v>1676000</v>
      </c>
      <c r="D283" s="14">
        <v>559003.19999999995</v>
      </c>
      <c r="E283" s="17">
        <f t="shared" si="3"/>
        <v>33.353412887828156</v>
      </c>
    </row>
    <row r="284" spans="1:5" s="10" customFormat="1" ht="38.4" customHeight="1" x14ac:dyDescent="0.3">
      <c r="A284" s="2" t="s">
        <v>489</v>
      </c>
      <c r="B284" s="3" t="s">
        <v>490</v>
      </c>
      <c r="C284" s="14">
        <f>C285</f>
        <v>31822200</v>
      </c>
      <c r="D284" s="14">
        <f>D285</f>
        <v>0</v>
      </c>
      <c r="E284" s="17">
        <f t="shared" si="3"/>
        <v>0</v>
      </c>
    </row>
    <row r="285" spans="1:5" ht="46.8" x14ac:dyDescent="0.3">
      <c r="A285" s="2" t="s">
        <v>350</v>
      </c>
      <c r="B285" s="3" t="s">
        <v>19</v>
      </c>
      <c r="C285" s="14">
        <v>31822200</v>
      </c>
      <c r="D285" s="14">
        <v>0</v>
      </c>
      <c r="E285" s="17">
        <f t="shared" si="3"/>
        <v>0</v>
      </c>
    </row>
    <row r="286" spans="1:5" ht="31.2" x14ac:dyDescent="0.3">
      <c r="A286" s="2" t="s">
        <v>777</v>
      </c>
      <c r="B286" s="3" t="s">
        <v>781</v>
      </c>
      <c r="C286" s="14">
        <f>C287</f>
        <v>18119000</v>
      </c>
      <c r="D286" s="14">
        <f>D287</f>
        <v>0</v>
      </c>
      <c r="E286" s="17">
        <f t="shared" si="3"/>
        <v>0</v>
      </c>
    </row>
    <row r="287" spans="1:5" ht="31.2" x14ac:dyDescent="0.3">
      <c r="A287" s="2" t="s">
        <v>778</v>
      </c>
      <c r="B287" s="3" t="s">
        <v>782</v>
      </c>
      <c r="C287" s="14">
        <v>18119000</v>
      </c>
      <c r="D287" s="14">
        <v>0</v>
      </c>
      <c r="E287" s="17">
        <f t="shared" si="3"/>
        <v>0</v>
      </c>
    </row>
    <row r="288" spans="1:5" ht="46.8" x14ac:dyDescent="0.3">
      <c r="A288" s="2" t="s">
        <v>779</v>
      </c>
      <c r="B288" s="3" t="s">
        <v>783</v>
      </c>
      <c r="C288" s="14">
        <f>C289</f>
        <v>5374600</v>
      </c>
      <c r="D288" s="14">
        <f>D289</f>
        <v>0</v>
      </c>
      <c r="E288" s="17">
        <f t="shared" si="3"/>
        <v>0</v>
      </c>
    </row>
    <row r="289" spans="1:5" ht="46.8" x14ac:dyDescent="0.3">
      <c r="A289" s="2" t="s">
        <v>780</v>
      </c>
      <c r="B289" s="3" t="s">
        <v>784</v>
      </c>
      <c r="C289" s="14">
        <v>5374600</v>
      </c>
      <c r="D289" s="14">
        <v>0</v>
      </c>
      <c r="E289" s="17">
        <f t="shared" si="3"/>
        <v>0</v>
      </c>
    </row>
    <row r="290" spans="1:5" ht="31.2" x14ac:dyDescent="0.3">
      <c r="A290" s="2" t="s">
        <v>491</v>
      </c>
      <c r="B290" s="3" t="s">
        <v>492</v>
      </c>
      <c r="C290" s="14">
        <f>C291</f>
        <v>12273400</v>
      </c>
      <c r="D290" s="14">
        <f>D291</f>
        <v>0</v>
      </c>
      <c r="E290" s="17">
        <f t="shared" si="3"/>
        <v>0</v>
      </c>
    </row>
    <row r="291" spans="1:5" ht="46.8" x14ac:dyDescent="0.3">
      <c r="A291" s="2" t="s">
        <v>351</v>
      </c>
      <c r="B291" s="3" t="s">
        <v>181</v>
      </c>
      <c r="C291" s="14">
        <v>12273400</v>
      </c>
      <c r="D291" s="14">
        <v>0</v>
      </c>
      <c r="E291" s="17">
        <f t="shared" si="3"/>
        <v>0</v>
      </c>
    </row>
    <row r="292" spans="1:5" ht="31.2" x14ac:dyDescent="0.3">
      <c r="A292" s="2" t="s">
        <v>493</v>
      </c>
      <c r="B292" s="3" t="s">
        <v>494</v>
      </c>
      <c r="C292" s="14">
        <f>C293</f>
        <v>34331000</v>
      </c>
      <c r="D292" s="14">
        <f>D293</f>
        <v>9237052.0700000003</v>
      </c>
      <c r="E292" s="17">
        <f t="shared" si="3"/>
        <v>26.905863709184118</v>
      </c>
    </row>
    <row r="293" spans="1:5" ht="31.2" x14ac:dyDescent="0.3">
      <c r="A293" s="2" t="s">
        <v>352</v>
      </c>
      <c r="B293" s="3" t="s">
        <v>20</v>
      </c>
      <c r="C293" s="14">
        <v>34331000</v>
      </c>
      <c r="D293" s="14">
        <v>9237052.0700000003</v>
      </c>
      <c r="E293" s="17">
        <f t="shared" si="3"/>
        <v>26.905863709184118</v>
      </c>
    </row>
    <row r="294" spans="1:5" ht="31.2" x14ac:dyDescent="0.3">
      <c r="A294" s="2" t="s">
        <v>785</v>
      </c>
      <c r="B294" s="3" t="s">
        <v>789</v>
      </c>
      <c r="C294" s="14">
        <f>C295</f>
        <v>723687700</v>
      </c>
      <c r="D294" s="14">
        <f>D295</f>
        <v>0</v>
      </c>
      <c r="E294" s="17">
        <f t="shared" si="3"/>
        <v>0</v>
      </c>
    </row>
    <row r="295" spans="1:5" ht="46.8" x14ac:dyDescent="0.3">
      <c r="A295" s="2" t="s">
        <v>786</v>
      </c>
      <c r="B295" s="3" t="s">
        <v>790</v>
      </c>
      <c r="C295" s="14">
        <v>723687700</v>
      </c>
      <c r="D295" s="14">
        <v>0</v>
      </c>
      <c r="E295" s="17">
        <f t="shared" si="3"/>
        <v>0</v>
      </c>
    </row>
    <row r="296" spans="1:5" ht="31.2" x14ac:dyDescent="0.3">
      <c r="A296" s="4" t="s">
        <v>787</v>
      </c>
      <c r="B296" s="3" t="s">
        <v>791</v>
      </c>
      <c r="C296" s="14">
        <f>C297</f>
        <v>1107201900</v>
      </c>
      <c r="D296" s="14">
        <f>D297</f>
        <v>1001985.86</v>
      </c>
      <c r="E296" s="17">
        <f t="shared" si="3"/>
        <v>9.04971225211951E-2</v>
      </c>
    </row>
    <row r="297" spans="1:5" ht="46.8" x14ac:dyDescent="0.3">
      <c r="A297" s="4" t="s">
        <v>788</v>
      </c>
      <c r="B297" s="3" t="s">
        <v>792</v>
      </c>
      <c r="C297" s="14">
        <v>1107201900</v>
      </c>
      <c r="D297" s="14">
        <v>1001985.86</v>
      </c>
      <c r="E297" s="17">
        <f t="shared" ref="E297:E361" si="4">D297/C297*100</f>
        <v>9.04971225211951E-2</v>
      </c>
    </row>
    <row r="298" spans="1:5" ht="31.2" x14ac:dyDescent="0.3">
      <c r="A298" s="2" t="s">
        <v>495</v>
      </c>
      <c r="B298" s="3" t="s">
        <v>496</v>
      </c>
      <c r="C298" s="14">
        <f>C299</f>
        <v>2214600</v>
      </c>
      <c r="D298" s="14">
        <f>D299</f>
        <v>0</v>
      </c>
      <c r="E298" s="17">
        <f t="shared" si="4"/>
        <v>0</v>
      </c>
    </row>
    <row r="299" spans="1:5" ht="46.8" x14ac:dyDescent="0.3">
      <c r="A299" s="2" t="s">
        <v>353</v>
      </c>
      <c r="B299" s="3" t="s">
        <v>21</v>
      </c>
      <c r="C299" s="14">
        <v>2214600</v>
      </c>
      <c r="D299" s="14">
        <v>0</v>
      </c>
      <c r="E299" s="17">
        <f t="shared" si="4"/>
        <v>0</v>
      </c>
    </row>
    <row r="300" spans="1:5" ht="31.2" x14ac:dyDescent="0.3">
      <c r="A300" s="2" t="s">
        <v>497</v>
      </c>
      <c r="B300" s="3" t="s">
        <v>498</v>
      </c>
      <c r="C300" s="14">
        <f>C301</f>
        <v>11200000</v>
      </c>
      <c r="D300" s="14">
        <f>D301</f>
        <v>4237999.91</v>
      </c>
      <c r="E300" s="17">
        <f t="shared" si="4"/>
        <v>37.839284910714291</v>
      </c>
    </row>
    <row r="301" spans="1:5" ht="31.2" x14ac:dyDescent="0.3">
      <c r="A301" s="2" t="s">
        <v>354</v>
      </c>
      <c r="B301" s="3" t="s">
        <v>22</v>
      </c>
      <c r="C301" s="14">
        <v>11200000</v>
      </c>
      <c r="D301" s="14">
        <v>4237999.91</v>
      </c>
      <c r="E301" s="17">
        <f t="shared" si="4"/>
        <v>37.839284910714291</v>
      </c>
    </row>
    <row r="302" spans="1:5" x14ac:dyDescent="0.3">
      <c r="A302" s="2" t="s">
        <v>499</v>
      </c>
      <c r="B302" s="3" t="s">
        <v>500</v>
      </c>
      <c r="C302" s="14">
        <f>C303</f>
        <v>4677000</v>
      </c>
      <c r="D302" s="14">
        <f>D303</f>
        <v>3528233.38</v>
      </c>
      <c r="E302" s="17">
        <f t="shared" si="4"/>
        <v>75.437959803292713</v>
      </c>
    </row>
    <row r="303" spans="1:5" ht="31.2" x14ac:dyDescent="0.3">
      <c r="A303" s="2" t="s">
        <v>355</v>
      </c>
      <c r="B303" s="3" t="s">
        <v>23</v>
      </c>
      <c r="C303" s="14">
        <v>4677000</v>
      </c>
      <c r="D303" s="14">
        <v>3528233.38</v>
      </c>
      <c r="E303" s="17">
        <f t="shared" si="4"/>
        <v>75.437959803292713</v>
      </c>
    </row>
    <row r="304" spans="1:5" ht="31.2" x14ac:dyDescent="0.3">
      <c r="A304" s="2" t="s">
        <v>501</v>
      </c>
      <c r="B304" s="3" t="s">
        <v>502</v>
      </c>
      <c r="C304" s="14">
        <f>C305</f>
        <v>521228100</v>
      </c>
      <c r="D304" s="14">
        <f>D305</f>
        <v>72864000</v>
      </c>
      <c r="E304" s="17">
        <f t="shared" si="4"/>
        <v>13.979292367391553</v>
      </c>
    </row>
    <row r="305" spans="1:5" ht="46.8" x14ac:dyDescent="0.3">
      <c r="A305" s="2" t="s">
        <v>356</v>
      </c>
      <c r="B305" s="3" t="s">
        <v>182</v>
      </c>
      <c r="C305" s="14">
        <v>521228100</v>
      </c>
      <c r="D305" s="14">
        <v>72864000</v>
      </c>
      <c r="E305" s="17">
        <f t="shared" si="4"/>
        <v>13.979292367391553</v>
      </c>
    </row>
    <row r="306" spans="1:5" ht="31.2" x14ac:dyDescent="0.3">
      <c r="A306" s="2" t="s">
        <v>503</v>
      </c>
      <c r="B306" s="3" t="s">
        <v>793</v>
      </c>
      <c r="C306" s="14">
        <f>C307</f>
        <v>170430500</v>
      </c>
      <c r="D306" s="14">
        <f>D307</f>
        <v>30545100</v>
      </c>
      <c r="E306" s="17">
        <f t="shared" si="4"/>
        <v>17.922320241975466</v>
      </c>
    </row>
    <row r="307" spans="1:5" s="9" customFormat="1" ht="46.8" x14ac:dyDescent="0.3">
      <c r="A307" s="2" t="s">
        <v>357</v>
      </c>
      <c r="B307" s="3" t="s">
        <v>794</v>
      </c>
      <c r="C307" s="14">
        <v>170430500</v>
      </c>
      <c r="D307" s="14">
        <v>30545100</v>
      </c>
      <c r="E307" s="17">
        <f t="shared" si="4"/>
        <v>17.922320241975466</v>
      </c>
    </row>
    <row r="308" spans="1:5" s="9" customFormat="1" ht="46.8" x14ac:dyDescent="0.3">
      <c r="A308" s="2" t="s">
        <v>797</v>
      </c>
      <c r="B308" s="3" t="s">
        <v>795</v>
      </c>
      <c r="C308" s="14">
        <v>14361100</v>
      </c>
      <c r="D308" s="14">
        <v>0</v>
      </c>
      <c r="E308" s="17">
        <f t="shared" si="4"/>
        <v>0</v>
      </c>
    </row>
    <row r="309" spans="1:5" s="9" customFormat="1" ht="31.2" x14ac:dyDescent="0.3">
      <c r="A309" s="2" t="s">
        <v>798</v>
      </c>
      <c r="B309" s="3" t="s">
        <v>796</v>
      </c>
      <c r="C309" s="14">
        <v>10622500</v>
      </c>
      <c r="D309" s="14">
        <v>0</v>
      </c>
      <c r="E309" s="17">
        <f t="shared" si="4"/>
        <v>0</v>
      </c>
    </row>
    <row r="310" spans="1:5" s="9" customFormat="1" ht="31.2" x14ac:dyDescent="0.3">
      <c r="A310" s="2" t="s">
        <v>504</v>
      </c>
      <c r="B310" s="3" t="s">
        <v>505</v>
      </c>
      <c r="C310" s="14">
        <f>C311</f>
        <v>342895100</v>
      </c>
      <c r="D310" s="14">
        <f>D311</f>
        <v>0</v>
      </c>
      <c r="E310" s="17">
        <f t="shared" si="4"/>
        <v>0</v>
      </c>
    </row>
    <row r="311" spans="1:5" s="9" customFormat="1" ht="31.2" x14ac:dyDescent="0.3">
      <c r="A311" s="2" t="s">
        <v>358</v>
      </c>
      <c r="B311" s="3" t="s">
        <v>183</v>
      </c>
      <c r="C311" s="14">
        <v>342895100</v>
      </c>
      <c r="D311" s="14">
        <v>0</v>
      </c>
      <c r="E311" s="17">
        <f t="shared" si="4"/>
        <v>0</v>
      </c>
    </row>
    <row r="312" spans="1:5" s="10" customFormat="1" ht="31.2" x14ac:dyDescent="0.3">
      <c r="A312" s="2" t="s">
        <v>359</v>
      </c>
      <c r="B312" s="3" t="s">
        <v>24</v>
      </c>
      <c r="C312" s="14">
        <v>151230500</v>
      </c>
      <c r="D312" s="14">
        <v>0</v>
      </c>
      <c r="E312" s="17">
        <f t="shared" si="4"/>
        <v>0</v>
      </c>
    </row>
    <row r="313" spans="1:5" s="10" customFormat="1" x14ac:dyDescent="0.3">
      <c r="A313" s="2" t="s">
        <v>802</v>
      </c>
      <c r="B313" s="3" t="s">
        <v>799</v>
      </c>
      <c r="C313" s="14">
        <f>C314</f>
        <v>9887000</v>
      </c>
      <c r="D313" s="14">
        <f>D314</f>
        <v>0</v>
      </c>
      <c r="E313" s="17">
        <f t="shared" si="4"/>
        <v>0</v>
      </c>
    </row>
    <row r="314" spans="1:5" s="10" customFormat="1" ht="31.2" x14ac:dyDescent="0.3">
      <c r="A314" s="2" t="s">
        <v>803</v>
      </c>
      <c r="B314" s="3" t="s">
        <v>800</v>
      </c>
      <c r="C314" s="14">
        <v>9887000</v>
      </c>
      <c r="D314" s="14">
        <v>0</v>
      </c>
      <c r="E314" s="17">
        <f t="shared" si="4"/>
        <v>0</v>
      </c>
    </row>
    <row r="315" spans="1:5" s="10" customFormat="1" ht="62.4" x14ac:dyDescent="0.3">
      <c r="A315" s="2" t="s">
        <v>804</v>
      </c>
      <c r="B315" s="3" t="s">
        <v>801</v>
      </c>
      <c r="C315" s="14">
        <v>101063300</v>
      </c>
      <c r="D315" s="14">
        <v>0</v>
      </c>
      <c r="E315" s="17">
        <f t="shared" si="4"/>
        <v>0</v>
      </c>
    </row>
    <row r="316" spans="1:5" s="10" customFormat="1" ht="62.4" x14ac:dyDescent="0.3">
      <c r="A316" s="2" t="s">
        <v>506</v>
      </c>
      <c r="B316" s="3" t="s">
        <v>507</v>
      </c>
      <c r="C316" s="14">
        <f>C317</f>
        <v>633910000</v>
      </c>
      <c r="D316" s="14">
        <f>D317</f>
        <v>171840530</v>
      </c>
      <c r="E316" s="17">
        <f t="shared" si="4"/>
        <v>27.108032686027983</v>
      </c>
    </row>
    <row r="317" spans="1:5" s="10" customFormat="1" ht="65.25" customHeight="1" x14ac:dyDescent="0.3">
      <c r="A317" s="2" t="s">
        <v>360</v>
      </c>
      <c r="B317" s="3" t="s">
        <v>9</v>
      </c>
      <c r="C317" s="14">
        <v>633910000</v>
      </c>
      <c r="D317" s="14">
        <v>171840530</v>
      </c>
      <c r="E317" s="17">
        <f t="shared" si="4"/>
        <v>27.108032686027983</v>
      </c>
    </row>
    <row r="318" spans="1:5" s="10" customFormat="1" ht="46.8" x14ac:dyDescent="0.3">
      <c r="A318" s="2" t="s">
        <v>805</v>
      </c>
      <c r="B318" s="3" t="s">
        <v>807</v>
      </c>
      <c r="C318" s="14">
        <f>C319</f>
        <v>320800500</v>
      </c>
      <c r="D318" s="14">
        <f>D319</f>
        <v>0</v>
      </c>
      <c r="E318" s="17">
        <f t="shared" si="4"/>
        <v>0</v>
      </c>
    </row>
    <row r="319" spans="1:5" s="10" customFormat="1" ht="46.8" x14ac:dyDescent="0.3">
      <c r="A319" s="2" t="s">
        <v>806</v>
      </c>
      <c r="B319" s="3" t="s">
        <v>808</v>
      </c>
      <c r="C319" s="14">
        <v>320800500</v>
      </c>
      <c r="D319" s="14">
        <v>0</v>
      </c>
      <c r="E319" s="17">
        <f t="shared" si="4"/>
        <v>0</v>
      </c>
    </row>
    <row r="320" spans="1:5" s="10" customFormat="1" ht="46.8" x14ac:dyDescent="0.3">
      <c r="A320" s="2" t="s">
        <v>812</v>
      </c>
      <c r="B320" s="3" t="s">
        <v>809</v>
      </c>
      <c r="C320" s="14">
        <f>C321</f>
        <v>6418000</v>
      </c>
      <c r="D320" s="14">
        <f>D321</f>
        <v>0</v>
      </c>
      <c r="E320" s="17">
        <f t="shared" si="4"/>
        <v>0</v>
      </c>
    </row>
    <row r="321" spans="1:5" s="10" customFormat="1" ht="46.8" x14ac:dyDescent="0.3">
      <c r="A321" s="2" t="s">
        <v>811</v>
      </c>
      <c r="B321" s="3" t="s">
        <v>810</v>
      </c>
      <c r="C321" s="14">
        <v>6418000</v>
      </c>
      <c r="D321" s="14">
        <v>0</v>
      </c>
      <c r="E321" s="17">
        <f t="shared" si="4"/>
        <v>0</v>
      </c>
    </row>
    <row r="322" spans="1:5" s="10" customFormat="1" x14ac:dyDescent="0.3">
      <c r="A322" s="19" t="s">
        <v>361</v>
      </c>
      <c r="B322" s="20" t="s">
        <v>26</v>
      </c>
      <c r="C322" s="13">
        <f>C323+C325+C327+C328+C329+C331+C333+C335+C337+C339+C341+C343+C345+C347+C348+C350+C352+C354+C356+C358+C360+C362</f>
        <v>5834093300</v>
      </c>
      <c r="D322" s="13">
        <f>D323+D325+D327+D328+D329+D331+D333+D335+D337+D339+D341+D343+D345+D347+D348+D350+D352+D354+D356+D358+D360+D362</f>
        <v>1092145985.2199998</v>
      </c>
      <c r="E322" s="18">
        <f t="shared" si="4"/>
        <v>18.720063753865571</v>
      </c>
    </row>
    <row r="323" spans="1:5" s="10" customFormat="1" ht="31.2" x14ac:dyDescent="0.3">
      <c r="A323" s="2" t="s">
        <v>508</v>
      </c>
      <c r="B323" s="3" t="s">
        <v>509</v>
      </c>
      <c r="C323" s="14">
        <f>C324</f>
        <v>30531800</v>
      </c>
      <c r="D323" s="14">
        <f>D324</f>
        <v>6903126.8600000003</v>
      </c>
      <c r="E323" s="17">
        <f t="shared" si="4"/>
        <v>22.609629501044815</v>
      </c>
    </row>
    <row r="324" spans="1:5" s="10" customFormat="1" ht="37.799999999999997" customHeight="1" x14ac:dyDescent="0.3">
      <c r="A324" s="2" t="s">
        <v>362</v>
      </c>
      <c r="B324" s="3" t="s">
        <v>27</v>
      </c>
      <c r="C324" s="14">
        <v>30531800</v>
      </c>
      <c r="D324" s="14">
        <v>6903126.8600000003</v>
      </c>
      <c r="E324" s="17">
        <f t="shared" si="4"/>
        <v>22.609629501044815</v>
      </c>
    </row>
    <row r="325" spans="1:5" s="10" customFormat="1" ht="46.8" x14ac:dyDescent="0.3">
      <c r="A325" s="2" t="s">
        <v>510</v>
      </c>
      <c r="B325" s="3" t="s">
        <v>511</v>
      </c>
      <c r="C325" s="14">
        <f>C326</f>
        <v>550500</v>
      </c>
      <c r="D325" s="14">
        <f>D326</f>
        <v>0</v>
      </c>
      <c r="E325" s="17">
        <f t="shared" si="4"/>
        <v>0</v>
      </c>
    </row>
    <row r="326" spans="1:5" s="10" customFormat="1" ht="46.8" x14ac:dyDescent="0.3">
      <c r="A326" s="2" t="s">
        <v>363</v>
      </c>
      <c r="B326" s="3" t="s">
        <v>28</v>
      </c>
      <c r="C326" s="14">
        <v>550500</v>
      </c>
      <c r="D326" s="14">
        <v>0</v>
      </c>
      <c r="E326" s="17">
        <f t="shared" si="4"/>
        <v>0</v>
      </c>
    </row>
    <row r="327" spans="1:5" s="10" customFormat="1" ht="31.2" x14ac:dyDescent="0.3">
      <c r="A327" s="2" t="s">
        <v>364</v>
      </c>
      <c r="B327" s="3" t="s">
        <v>29</v>
      </c>
      <c r="C327" s="14">
        <v>6336000</v>
      </c>
      <c r="D327" s="14">
        <v>0</v>
      </c>
      <c r="E327" s="17">
        <f t="shared" si="4"/>
        <v>0</v>
      </c>
    </row>
    <row r="328" spans="1:5" s="10" customFormat="1" ht="31.2" x14ac:dyDescent="0.3">
      <c r="A328" s="2" t="s">
        <v>365</v>
      </c>
      <c r="B328" s="3" t="s">
        <v>30</v>
      </c>
      <c r="C328" s="14">
        <v>349233400</v>
      </c>
      <c r="D328" s="14">
        <v>49842569.200000003</v>
      </c>
      <c r="E328" s="17">
        <f t="shared" si="4"/>
        <v>14.271993801280175</v>
      </c>
    </row>
    <row r="329" spans="1:5" s="10" customFormat="1" ht="46.8" x14ac:dyDescent="0.3">
      <c r="A329" s="2" t="s">
        <v>512</v>
      </c>
      <c r="B329" s="3" t="s">
        <v>513</v>
      </c>
      <c r="C329" s="14">
        <f>C330</f>
        <v>7556500</v>
      </c>
      <c r="D329" s="14">
        <f>D330</f>
        <v>0</v>
      </c>
      <c r="E329" s="17">
        <f t="shared" si="4"/>
        <v>0</v>
      </c>
    </row>
    <row r="330" spans="1:5" s="10" customFormat="1" ht="50.25" customHeight="1" x14ac:dyDescent="0.3">
      <c r="A330" s="2" t="s">
        <v>366</v>
      </c>
      <c r="B330" s="3" t="s">
        <v>31</v>
      </c>
      <c r="C330" s="14">
        <v>7556500</v>
      </c>
      <c r="D330" s="14">
        <v>0</v>
      </c>
      <c r="E330" s="17">
        <f t="shared" si="4"/>
        <v>0</v>
      </c>
    </row>
    <row r="331" spans="1:5" s="10" customFormat="1" ht="46.8" x14ac:dyDescent="0.3">
      <c r="A331" s="2" t="s">
        <v>514</v>
      </c>
      <c r="B331" s="3" t="s">
        <v>515</v>
      </c>
      <c r="C331" s="14">
        <f>C332</f>
        <v>1880401100</v>
      </c>
      <c r="D331" s="14">
        <f>D332</f>
        <v>366041801.64999998</v>
      </c>
      <c r="E331" s="17">
        <f t="shared" si="4"/>
        <v>19.466155473425324</v>
      </c>
    </row>
    <row r="332" spans="1:5" s="10" customFormat="1" ht="46.8" x14ac:dyDescent="0.3">
      <c r="A332" s="2" t="s">
        <v>367</v>
      </c>
      <c r="B332" s="3" t="s">
        <v>32</v>
      </c>
      <c r="C332" s="14">
        <v>1880401100</v>
      </c>
      <c r="D332" s="14">
        <v>366041801.64999998</v>
      </c>
      <c r="E332" s="17">
        <f t="shared" si="4"/>
        <v>19.466155473425324</v>
      </c>
    </row>
    <row r="333" spans="1:5" s="10" customFormat="1" ht="50.25" customHeight="1" x14ac:dyDescent="0.3">
      <c r="A333" s="2" t="s">
        <v>516</v>
      </c>
      <c r="B333" s="3" t="s">
        <v>517</v>
      </c>
      <c r="C333" s="14">
        <f>C334</f>
        <v>3572400</v>
      </c>
      <c r="D333" s="14">
        <f>D334</f>
        <v>0</v>
      </c>
      <c r="E333" s="17">
        <f t="shared" si="4"/>
        <v>0</v>
      </c>
    </row>
    <row r="334" spans="1:5" s="10" customFormat="1" ht="62.4" x14ac:dyDescent="0.3">
      <c r="A334" s="2" t="s">
        <v>368</v>
      </c>
      <c r="B334" s="3" t="s">
        <v>33</v>
      </c>
      <c r="C334" s="14">
        <v>3572400</v>
      </c>
      <c r="D334" s="14">
        <v>0</v>
      </c>
      <c r="E334" s="17">
        <f t="shared" si="4"/>
        <v>0</v>
      </c>
    </row>
    <row r="335" spans="1:5" s="10" customFormat="1" ht="46.8" x14ac:dyDescent="0.3">
      <c r="A335" s="2" t="s">
        <v>518</v>
      </c>
      <c r="B335" s="3" t="s">
        <v>519</v>
      </c>
      <c r="C335" s="14">
        <f>C336</f>
        <v>91383500</v>
      </c>
      <c r="D335" s="14">
        <f>D336</f>
        <v>62798510.979999997</v>
      </c>
      <c r="E335" s="17">
        <f t="shared" si="4"/>
        <v>68.719748072682705</v>
      </c>
    </row>
    <row r="336" spans="1:5" s="10" customFormat="1" ht="62.4" x14ac:dyDescent="0.3">
      <c r="A336" s="2" t="s">
        <v>369</v>
      </c>
      <c r="B336" s="3" t="s">
        <v>34</v>
      </c>
      <c r="C336" s="14">
        <v>91383500</v>
      </c>
      <c r="D336" s="14">
        <v>62798510.979999997</v>
      </c>
      <c r="E336" s="17">
        <f t="shared" si="4"/>
        <v>68.719748072682705</v>
      </c>
    </row>
    <row r="337" spans="1:5" s="10" customFormat="1" ht="46.8" x14ac:dyDescent="0.3">
      <c r="A337" s="2" t="s">
        <v>520</v>
      </c>
      <c r="B337" s="3" t="s">
        <v>521</v>
      </c>
      <c r="C337" s="14">
        <f>C338</f>
        <v>124400</v>
      </c>
      <c r="D337" s="14">
        <f>D338</f>
        <v>12145.59</v>
      </c>
      <c r="E337" s="17">
        <f t="shared" si="4"/>
        <v>9.7633360128617372</v>
      </c>
    </row>
    <row r="338" spans="1:5" s="10" customFormat="1" ht="46.8" x14ac:dyDescent="0.3">
      <c r="A338" s="2" t="s">
        <v>370</v>
      </c>
      <c r="B338" s="3" t="s">
        <v>35</v>
      </c>
      <c r="C338" s="14">
        <v>124400</v>
      </c>
      <c r="D338" s="14">
        <v>12145.59</v>
      </c>
      <c r="E338" s="17">
        <f t="shared" si="4"/>
        <v>9.7633360128617372</v>
      </c>
    </row>
    <row r="339" spans="1:5" s="10" customFormat="1" ht="31.2" x14ac:dyDescent="0.3">
      <c r="A339" s="2" t="s">
        <v>522</v>
      </c>
      <c r="B339" s="3" t="s">
        <v>523</v>
      </c>
      <c r="C339" s="14">
        <f>C340</f>
        <v>812657800</v>
      </c>
      <c r="D339" s="14">
        <f>D340</f>
        <v>199100292.80000001</v>
      </c>
      <c r="E339" s="17">
        <f t="shared" si="4"/>
        <v>24.499893165364316</v>
      </c>
    </row>
    <row r="340" spans="1:5" s="10" customFormat="1" ht="31.2" x14ac:dyDescent="0.3">
      <c r="A340" s="2" t="s">
        <v>371</v>
      </c>
      <c r="B340" s="3" t="s">
        <v>36</v>
      </c>
      <c r="C340" s="14">
        <v>812657800</v>
      </c>
      <c r="D340" s="14">
        <v>199100292.80000001</v>
      </c>
      <c r="E340" s="17">
        <f t="shared" si="4"/>
        <v>24.499893165364316</v>
      </c>
    </row>
    <row r="341" spans="1:5" s="10" customFormat="1" ht="31.2" x14ac:dyDescent="0.3">
      <c r="A341" s="2" t="s">
        <v>524</v>
      </c>
      <c r="B341" s="3" t="s">
        <v>525</v>
      </c>
      <c r="C341" s="14">
        <f>C342</f>
        <v>8664500</v>
      </c>
      <c r="D341" s="14">
        <f>D342</f>
        <v>1466940</v>
      </c>
      <c r="E341" s="17">
        <f t="shared" si="4"/>
        <v>16.930463385077037</v>
      </c>
    </row>
    <row r="342" spans="1:5" s="10" customFormat="1" ht="46.8" x14ac:dyDescent="0.3">
      <c r="A342" s="2" t="s">
        <v>372</v>
      </c>
      <c r="B342" s="3" t="s">
        <v>37</v>
      </c>
      <c r="C342" s="14">
        <v>8664500</v>
      </c>
      <c r="D342" s="14">
        <v>1466940</v>
      </c>
      <c r="E342" s="17">
        <f t="shared" si="4"/>
        <v>16.930463385077037</v>
      </c>
    </row>
    <row r="343" spans="1:5" s="10" customFormat="1" ht="51" customHeight="1" x14ac:dyDescent="0.3">
      <c r="A343" s="2" t="s">
        <v>526</v>
      </c>
      <c r="B343" s="3" t="s">
        <v>527</v>
      </c>
      <c r="C343" s="14">
        <f>C344</f>
        <v>4879800</v>
      </c>
      <c r="D343" s="14">
        <f>D344</f>
        <v>904064.4</v>
      </c>
      <c r="E343" s="17">
        <f t="shared" si="4"/>
        <v>18.526669125783844</v>
      </c>
    </row>
    <row r="344" spans="1:5" s="10" customFormat="1" ht="62.4" x14ac:dyDescent="0.3">
      <c r="A344" s="2" t="s">
        <v>373</v>
      </c>
      <c r="B344" s="3" t="s">
        <v>38</v>
      </c>
      <c r="C344" s="14">
        <v>4879800</v>
      </c>
      <c r="D344" s="14">
        <v>904064.4</v>
      </c>
      <c r="E344" s="17">
        <f t="shared" si="4"/>
        <v>18.526669125783844</v>
      </c>
    </row>
    <row r="345" spans="1:5" s="10" customFormat="1" ht="46.8" x14ac:dyDescent="0.3">
      <c r="A345" s="2" t="s">
        <v>528</v>
      </c>
      <c r="B345" s="3" t="s">
        <v>529</v>
      </c>
      <c r="C345" s="14">
        <f>C346</f>
        <v>144400</v>
      </c>
      <c r="D345" s="14">
        <f>D346</f>
        <v>17183.03</v>
      </c>
      <c r="E345" s="17">
        <f t="shared" si="4"/>
        <v>11.899605263157893</v>
      </c>
    </row>
    <row r="346" spans="1:5" s="10" customFormat="1" ht="46.8" x14ac:dyDescent="0.3">
      <c r="A346" s="2" t="s">
        <v>374</v>
      </c>
      <c r="B346" s="3" t="s">
        <v>184</v>
      </c>
      <c r="C346" s="14">
        <v>144400</v>
      </c>
      <c r="D346" s="14">
        <v>17183.03</v>
      </c>
      <c r="E346" s="17">
        <f t="shared" si="4"/>
        <v>11.899605263157893</v>
      </c>
    </row>
    <row r="347" spans="1:5" s="10" customFormat="1" ht="46.8" x14ac:dyDescent="0.3">
      <c r="A347" s="2" t="s">
        <v>375</v>
      </c>
      <c r="B347" s="3" t="s">
        <v>39</v>
      </c>
      <c r="C347" s="14">
        <v>418693500</v>
      </c>
      <c r="D347" s="14">
        <v>87790273.730000004</v>
      </c>
      <c r="E347" s="17">
        <f t="shared" si="4"/>
        <v>20.967670558535062</v>
      </c>
    </row>
    <row r="348" spans="1:5" s="10" customFormat="1" ht="66.75" customHeight="1" x14ac:dyDescent="0.3">
      <c r="A348" s="2" t="s">
        <v>530</v>
      </c>
      <c r="B348" s="3" t="s">
        <v>531</v>
      </c>
      <c r="C348" s="14">
        <f>C349</f>
        <v>485152100</v>
      </c>
      <c r="D348" s="14">
        <f>D349</f>
        <v>99079756.900000006</v>
      </c>
      <c r="E348" s="17">
        <f t="shared" si="4"/>
        <v>20.422411219079546</v>
      </c>
    </row>
    <row r="349" spans="1:5" s="10" customFormat="1" ht="78" x14ac:dyDescent="0.3">
      <c r="A349" s="2" t="s">
        <v>376</v>
      </c>
      <c r="B349" s="3" t="s">
        <v>40</v>
      </c>
      <c r="C349" s="14">
        <v>485152100</v>
      </c>
      <c r="D349" s="14">
        <v>99079756.900000006</v>
      </c>
      <c r="E349" s="17">
        <f t="shared" si="4"/>
        <v>20.422411219079546</v>
      </c>
    </row>
    <row r="350" spans="1:5" s="10" customFormat="1" x14ac:dyDescent="0.3">
      <c r="A350" s="2" t="s">
        <v>532</v>
      </c>
      <c r="B350" s="3" t="s">
        <v>533</v>
      </c>
      <c r="C350" s="14">
        <f>C351</f>
        <v>9042100</v>
      </c>
      <c r="D350" s="14">
        <f>D351</f>
        <v>395000</v>
      </c>
      <c r="E350" s="17">
        <f t="shared" si="4"/>
        <v>4.3684542307649776</v>
      </c>
    </row>
    <row r="351" spans="1:5" s="10" customFormat="1" ht="31.2" x14ac:dyDescent="0.3">
      <c r="A351" s="2" t="s">
        <v>377</v>
      </c>
      <c r="B351" s="3" t="s">
        <v>41</v>
      </c>
      <c r="C351" s="14">
        <v>9042100</v>
      </c>
      <c r="D351" s="14">
        <v>395000</v>
      </c>
      <c r="E351" s="17">
        <f t="shared" si="4"/>
        <v>4.3684542307649776</v>
      </c>
    </row>
    <row r="352" spans="1:5" s="10" customFormat="1" ht="62.4" x14ac:dyDescent="0.3">
      <c r="A352" s="2" t="s">
        <v>534</v>
      </c>
      <c r="B352" s="3" t="s">
        <v>535</v>
      </c>
      <c r="C352" s="14">
        <f>C353</f>
        <v>9719300</v>
      </c>
      <c r="D352" s="14">
        <f>D353</f>
        <v>1178000</v>
      </c>
      <c r="E352" s="17">
        <f t="shared" si="4"/>
        <v>12.120214418733861</v>
      </c>
    </row>
    <row r="353" spans="1:5" s="10" customFormat="1" ht="62.4" x14ac:dyDescent="0.3">
      <c r="A353" s="2" t="s">
        <v>378</v>
      </c>
      <c r="B353" s="3" t="s">
        <v>42</v>
      </c>
      <c r="C353" s="14">
        <v>9719300</v>
      </c>
      <c r="D353" s="14">
        <v>1178000</v>
      </c>
      <c r="E353" s="17">
        <f t="shared" si="4"/>
        <v>12.120214418733861</v>
      </c>
    </row>
    <row r="354" spans="1:5" s="10" customFormat="1" ht="55.2" customHeight="1" x14ac:dyDescent="0.3">
      <c r="A354" s="2" t="s">
        <v>536</v>
      </c>
      <c r="B354" s="3" t="s">
        <v>537</v>
      </c>
      <c r="C354" s="14">
        <f>C355</f>
        <v>41510900</v>
      </c>
      <c r="D354" s="14">
        <f>D355</f>
        <v>0</v>
      </c>
      <c r="E354" s="17">
        <f t="shared" si="4"/>
        <v>0</v>
      </c>
    </row>
    <row r="355" spans="1:5" s="10" customFormat="1" ht="62.4" x14ac:dyDescent="0.3">
      <c r="A355" s="2" t="s">
        <v>379</v>
      </c>
      <c r="B355" s="3" t="s">
        <v>43</v>
      </c>
      <c r="C355" s="14">
        <v>41510900</v>
      </c>
      <c r="D355" s="14">
        <v>0</v>
      </c>
      <c r="E355" s="17">
        <f t="shared" si="4"/>
        <v>0</v>
      </c>
    </row>
    <row r="356" spans="1:5" s="10" customFormat="1" ht="78" x14ac:dyDescent="0.3">
      <c r="A356" s="2" t="s">
        <v>538</v>
      </c>
      <c r="B356" s="3" t="s">
        <v>539</v>
      </c>
      <c r="C356" s="14">
        <f>C357</f>
        <v>276903200</v>
      </c>
      <c r="D356" s="14">
        <f>D357</f>
        <v>10977300</v>
      </c>
      <c r="E356" s="17">
        <f t="shared" si="4"/>
        <v>3.9643095493298737</v>
      </c>
    </row>
    <row r="357" spans="1:5" s="10" customFormat="1" ht="81" customHeight="1" x14ac:dyDescent="0.3">
      <c r="A357" s="2" t="s">
        <v>380</v>
      </c>
      <c r="B357" s="3" t="s">
        <v>185</v>
      </c>
      <c r="C357" s="14">
        <v>276903200</v>
      </c>
      <c r="D357" s="14">
        <v>10977300</v>
      </c>
      <c r="E357" s="17">
        <f t="shared" si="4"/>
        <v>3.9643095493298737</v>
      </c>
    </row>
    <row r="358" spans="1:5" s="10" customFormat="1" x14ac:dyDescent="0.3">
      <c r="A358" s="2" t="s">
        <v>813</v>
      </c>
      <c r="B358" s="3" t="s">
        <v>815</v>
      </c>
      <c r="C358" s="14">
        <f>C359</f>
        <v>20295100</v>
      </c>
      <c r="D358" s="14">
        <f>D359</f>
        <v>0</v>
      </c>
      <c r="E358" s="17">
        <f t="shared" si="4"/>
        <v>0</v>
      </c>
    </row>
    <row r="359" spans="1:5" s="10" customFormat="1" ht="31.2" x14ac:dyDescent="0.3">
      <c r="A359" s="2" t="s">
        <v>814</v>
      </c>
      <c r="B359" s="3" t="s">
        <v>816</v>
      </c>
      <c r="C359" s="14">
        <v>20295100</v>
      </c>
      <c r="D359" s="14">
        <v>0</v>
      </c>
      <c r="E359" s="17">
        <f t="shared" si="4"/>
        <v>0</v>
      </c>
    </row>
    <row r="360" spans="1:5" s="10" customFormat="1" ht="31.2" x14ac:dyDescent="0.3">
      <c r="A360" s="2" t="s">
        <v>540</v>
      </c>
      <c r="B360" s="3" t="s">
        <v>541</v>
      </c>
      <c r="C360" s="14">
        <f>C361</f>
        <v>1236004600</v>
      </c>
      <c r="D360" s="14">
        <f>D361</f>
        <v>176162308.53999999</v>
      </c>
      <c r="E360" s="17">
        <f t="shared" si="4"/>
        <v>14.252560916035426</v>
      </c>
    </row>
    <row r="361" spans="1:5" s="10" customFormat="1" ht="31.2" x14ac:dyDescent="0.3">
      <c r="A361" s="2" t="s">
        <v>381</v>
      </c>
      <c r="B361" s="3" t="s">
        <v>186</v>
      </c>
      <c r="C361" s="14">
        <v>1236004600</v>
      </c>
      <c r="D361" s="14">
        <v>176162308.53999999</v>
      </c>
      <c r="E361" s="17">
        <f t="shared" si="4"/>
        <v>14.252560916035426</v>
      </c>
    </row>
    <row r="362" spans="1:5" s="10" customFormat="1" ht="31.2" x14ac:dyDescent="0.3">
      <c r="A362" s="2" t="s">
        <v>382</v>
      </c>
      <c r="B362" s="3" t="s">
        <v>44</v>
      </c>
      <c r="C362" s="14">
        <v>140736400</v>
      </c>
      <c r="D362" s="14">
        <v>29476711.539999999</v>
      </c>
      <c r="E362" s="17">
        <f t="shared" ref="E362:E418" si="5">D362/C362*100</f>
        <v>20.944625228441254</v>
      </c>
    </row>
    <row r="363" spans="1:5" x14ac:dyDescent="0.3">
      <c r="A363" s="19" t="s">
        <v>383</v>
      </c>
      <c r="B363" s="20" t="s">
        <v>0</v>
      </c>
      <c r="C363" s="13">
        <f>C364+C365+C366+C368+C369+C371+C373+C375+C376+C378+C380+C382+C384+C386</f>
        <v>10607804091</v>
      </c>
      <c r="D363" s="13">
        <f>D364+D365+D366+D368+D369+D371+D373+D375+D376+D378+D380+D382+D384+D386</f>
        <v>929649603.63999999</v>
      </c>
      <c r="E363" s="18">
        <f t="shared" si="5"/>
        <v>8.7638270434193295</v>
      </c>
    </row>
    <row r="364" spans="1:5" ht="46.8" x14ac:dyDescent="0.3">
      <c r="A364" s="2" t="s">
        <v>384</v>
      </c>
      <c r="B364" s="3" t="s">
        <v>196</v>
      </c>
      <c r="C364" s="14">
        <v>12870611</v>
      </c>
      <c r="D364" s="14">
        <v>2690530.81</v>
      </c>
      <c r="E364" s="17">
        <f t="shared" si="5"/>
        <v>20.904452865524412</v>
      </c>
    </row>
    <row r="365" spans="1:5" ht="46.8" x14ac:dyDescent="0.3">
      <c r="A365" s="2" t="s">
        <v>385</v>
      </c>
      <c r="B365" s="3" t="s">
        <v>197</v>
      </c>
      <c r="C365" s="14">
        <v>5649680</v>
      </c>
      <c r="D365" s="14">
        <v>1239642.97</v>
      </c>
      <c r="E365" s="17">
        <f t="shared" si="5"/>
        <v>21.941826262726384</v>
      </c>
    </row>
    <row r="366" spans="1:5" ht="31.2" x14ac:dyDescent="0.3">
      <c r="A366" s="2" t="s">
        <v>542</v>
      </c>
      <c r="B366" s="3" t="s">
        <v>543</v>
      </c>
      <c r="C366" s="14">
        <f>C367</f>
        <v>102800900</v>
      </c>
      <c r="D366" s="14">
        <f>D367</f>
        <v>82874065.719999999</v>
      </c>
      <c r="E366" s="17">
        <f t="shared" si="5"/>
        <v>80.616089664584649</v>
      </c>
    </row>
    <row r="367" spans="1:5" ht="46.8" x14ac:dyDescent="0.3">
      <c r="A367" s="2" t="s">
        <v>386</v>
      </c>
      <c r="B367" s="3" t="s">
        <v>45</v>
      </c>
      <c r="C367" s="14">
        <v>102800900</v>
      </c>
      <c r="D367" s="14">
        <v>82874065.719999999</v>
      </c>
      <c r="E367" s="17">
        <f t="shared" si="5"/>
        <v>80.616089664584649</v>
      </c>
    </row>
    <row r="368" spans="1:5" ht="46.8" x14ac:dyDescent="0.3">
      <c r="A368" s="2" t="s">
        <v>387</v>
      </c>
      <c r="B368" s="3" t="s">
        <v>817</v>
      </c>
      <c r="C368" s="14">
        <v>584742300</v>
      </c>
      <c r="D368" s="14">
        <v>0</v>
      </c>
      <c r="E368" s="17">
        <f t="shared" si="5"/>
        <v>0</v>
      </c>
    </row>
    <row r="369" spans="1:5" ht="35.25" customHeight="1" x14ac:dyDescent="0.3">
      <c r="A369" s="2" t="s">
        <v>544</v>
      </c>
      <c r="B369" s="3" t="s">
        <v>545</v>
      </c>
      <c r="C369" s="14">
        <f>C370</f>
        <v>176030200</v>
      </c>
      <c r="D369" s="14">
        <f>D370</f>
        <v>0</v>
      </c>
      <c r="E369" s="17">
        <f t="shared" si="5"/>
        <v>0</v>
      </c>
    </row>
    <row r="370" spans="1:5" ht="46.8" x14ac:dyDescent="0.3">
      <c r="A370" s="2" t="s">
        <v>388</v>
      </c>
      <c r="B370" s="3" t="s">
        <v>46</v>
      </c>
      <c r="C370" s="14">
        <v>176030200</v>
      </c>
      <c r="D370" s="14">
        <v>0</v>
      </c>
      <c r="E370" s="17">
        <f t="shared" si="5"/>
        <v>0</v>
      </c>
    </row>
    <row r="371" spans="1:5" ht="46.8" x14ac:dyDescent="0.3">
      <c r="A371" s="2" t="s">
        <v>546</v>
      </c>
      <c r="B371" s="3" t="s">
        <v>547</v>
      </c>
      <c r="C371" s="14">
        <f>C372</f>
        <v>16258400</v>
      </c>
      <c r="D371" s="14">
        <f>D372</f>
        <v>0</v>
      </c>
      <c r="E371" s="17">
        <f t="shared" si="5"/>
        <v>0</v>
      </c>
    </row>
    <row r="372" spans="1:5" ht="62.4" x14ac:dyDescent="0.3">
      <c r="A372" s="2" t="s">
        <v>389</v>
      </c>
      <c r="B372" s="3" t="s">
        <v>198</v>
      </c>
      <c r="C372" s="14">
        <v>16258400</v>
      </c>
      <c r="D372" s="14">
        <v>0</v>
      </c>
      <c r="E372" s="17">
        <f t="shared" si="5"/>
        <v>0</v>
      </c>
    </row>
    <row r="373" spans="1:5" ht="156" x14ac:dyDescent="0.3">
      <c r="A373" s="2" t="s">
        <v>548</v>
      </c>
      <c r="B373" s="3" t="s">
        <v>818</v>
      </c>
      <c r="C373" s="14">
        <f>C374</f>
        <v>3708400</v>
      </c>
      <c r="D373" s="14">
        <f>D374</f>
        <v>613050</v>
      </c>
      <c r="E373" s="17">
        <f t="shared" si="5"/>
        <v>16.531388199762702</v>
      </c>
    </row>
    <row r="374" spans="1:5" ht="156" x14ac:dyDescent="0.3">
      <c r="A374" s="2" t="s">
        <v>390</v>
      </c>
      <c r="B374" s="3" t="s">
        <v>819</v>
      </c>
      <c r="C374" s="14">
        <v>3708400</v>
      </c>
      <c r="D374" s="14">
        <v>613050</v>
      </c>
      <c r="E374" s="17">
        <f t="shared" si="5"/>
        <v>16.531388199762702</v>
      </c>
    </row>
    <row r="375" spans="1:5" ht="46.8" x14ac:dyDescent="0.3">
      <c r="A375" s="2" t="s">
        <v>820</v>
      </c>
      <c r="B375" s="3" t="s">
        <v>187</v>
      </c>
      <c r="C375" s="14">
        <v>11000</v>
      </c>
      <c r="D375" s="14">
        <v>18500</v>
      </c>
      <c r="E375" s="17">
        <f t="shared" si="5"/>
        <v>168.18181818181819</v>
      </c>
    </row>
    <row r="376" spans="1:5" ht="46.8" x14ac:dyDescent="0.3">
      <c r="A376" s="2" t="s">
        <v>549</v>
      </c>
      <c r="B376" s="3" t="s">
        <v>550</v>
      </c>
      <c r="C376" s="14">
        <f>C377</f>
        <v>1146000000</v>
      </c>
      <c r="D376" s="14">
        <f>D377</f>
        <v>43320000</v>
      </c>
      <c r="E376" s="17">
        <f t="shared" si="5"/>
        <v>3.7801047120418847</v>
      </c>
    </row>
    <row r="377" spans="1:5" ht="51.6" customHeight="1" x14ac:dyDescent="0.3">
      <c r="A377" s="2" t="s">
        <v>391</v>
      </c>
      <c r="B377" s="3" t="s">
        <v>25</v>
      </c>
      <c r="C377" s="14">
        <v>1146000000</v>
      </c>
      <c r="D377" s="14">
        <v>43320000</v>
      </c>
      <c r="E377" s="17">
        <f t="shared" si="5"/>
        <v>3.7801047120418847</v>
      </c>
    </row>
    <row r="378" spans="1:5" ht="62.4" x14ac:dyDescent="0.3">
      <c r="A378" s="2" t="s">
        <v>823</v>
      </c>
      <c r="B378" s="3" t="s">
        <v>821</v>
      </c>
      <c r="C378" s="14">
        <f>C379</f>
        <v>100000000</v>
      </c>
      <c r="D378" s="14">
        <f>D379</f>
        <v>0</v>
      </c>
      <c r="E378" s="17">
        <f t="shared" si="5"/>
        <v>0</v>
      </c>
    </row>
    <row r="379" spans="1:5" ht="68.400000000000006" customHeight="1" x14ac:dyDescent="0.3">
      <c r="A379" s="2" t="s">
        <v>824</v>
      </c>
      <c r="B379" s="3" t="s">
        <v>822</v>
      </c>
      <c r="C379" s="14">
        <v>100000000</v>
      </c>
      <c r="D379" s="14">
        <v>0</v>
      </c>
      <c r="E379" s="17">
        <f t="shared" si="5"/>
        <v>0</v>
      </c>
    </row>
    <row r="380" spans="1:5" ht="46.8" x14ac:dyDescent="0.3">
      <c r="A380" s="2" t="s">
        <v>551</v>
      </c>
      <c r="B380" s="3" t="s">
        <v>552</v>
      </c>
      <c r="C380" s="14">
        <f>C381</f>
        <v>8453145400</v>
      </c>
      <c r="D380" s="14">
        <f>D381</f>
        <v>798893814.13999999</v>
      </c>
      <c r="E380" s="17">
        <f t="shared" si="5"/>
        <v>9.4508467125148456</v>
      </c>
    </row>
    <row r="381" spans="1:5" ht="46.8" x14ac:dyDescent="0.3">
      <c r="A381" s="2" t="s">
        <v>392</v>
      </c>
      <c r="B381" s="3" t="s">
        <v>188</v>
      </c>
      <c r="C381" s="14">
        <v>8453145400</v>
      </c>
      <c r="D381" s="14">
        <v>798893814.13999999</v>
      </c>
      <c r="E381" s="17">
        <f t="shared" si="5"/>
        <v>9.4508467125148456</v>
      </c>
    </row>
    <row r="382" spans="1:5" ht="31.2" x14ac:dyDescent="0.3">
      <c r="A382" s="2" t="s">
        <v>609</v>
      </c>
      <c r="B382" s="3" t="s">
        <v>611</v>
      </c>
      <c r="C382" s="14">
        <f>C383</f>
        <v>300000</v>
      </c>
      <c r="D382" s="14">
        <f>D383</f>
        <v>0</v>
      </c>
      <c r="E382" s="17">
        <f t="shared" si="5"/>
        <v>0</v>
      </c>
    </row>
    <row r="383" spans="1:5" ht="31.2" x14ac:dyDescent="0.3">
      <c r="A383" s="2" t="s">
        <v>610</v>
      </c>
      <c r="B383" s="3" t="s">
        <v>612</v>
      </c>
      <c r="C383" s="14">
        <v>300000</v>
      </c>
      <c r="D383" s="14">
        <v>0</v>
      </c>
      <c r="E383" s="17">
        <f t="shared" si="5"/>
        <v>0</v>
      </c>
    </row>
    <row r="384" spans="1:5" ht="50.25" customHeight="1" x14ac:dyDescent="0.3">
      <c r="A384" s="2" t="s">
        <v>553</v>
      </c>
      <c r="B384" s="3" t="s">
        <v>554</v>
      </c>
      <c r="C384" s="14">
        <f>C385</f>
        <v>257200</v>
      </c>
      <c r="D384" s="14">
        <f>D385</f>
        <v>0</v>
      </c>
      <c r="E384" s="17">
        <f t="shared" si="5"/>
        <v>0</v>
      </c>
    </row>
    <row r="385" spans="1:5" ht="62.4" x14ac:dyDescent="0.3">
      <c r="A385" s="2" t="s">
        <v>393</v>
      </c>
      <c r="B385" s="3" t="s">
        <v>47</v>
      </c>
      <c r="C385" s="14">
        <v>257200</v>
      </c>
      <c r="D385" s="14">
        <v>0</v>
      </c>
      <c r="E385" s="17">
        <f t="shared" si="5"/>
        <v>0</v>
      </c>
    </row>
    <row r="386" spans="1:5" ht="31.2" x14ac:dyDescent="0.3">
      <c r="A386" s="2" t="s">
        <v>825</v>
      </c>
      <c r="B386" s="3" t="s">
        <v>827</v>
      </c>
      <c r="C386" s="14">
        <f>C387</f>
        <v>6030000</v>
      </c>
      <c r="D386" s="14">
        <f>D387</f>
        <v>0</v>
      </c>
      <c r="E386" s="17">
        <f t="shared" si="5"/>
        <v>0</v>
      </c>
    </row>
    <row r="387" spans="1:5" ht="37.799999999999997" customHeight="1" x14ac:dyDescent="0.3">
      <c r="A387" s="2" t="s">
        <v>826</v>
      </c>
      <c r="B387" s="3" t="s">
        <v>828</v>
      </c>
      <c r="C387" s="14">
        <v>6030000</v>
      </c>
      <c r="D387" s="14">
        <v>0</v>
      </c>
      <c r="E387" s="17">
        <f t="shared" si="5"/>
        <v>0</v>
      </c>
    </row>
    <row r="388" spans="1:5" ht="18" customHeight="1" x14ac:dyDescent="0.3">
      <c r="A388" s="19" t="s">
        <v>394</v>
      </c>
      <c r="B388" s="20" t="s">
        <v>48</v>
      </c>
      <c r="C388" s="13">
        <f>C390</f>
        <v>88611943.659999996</v>
      </c>
      <c r="D388" s="13">
        <f>D389</f>
        <v>0</v>
      </c>
      <c r="E388" s="18">
        <f t="shared" si="5"/>
        <v>0</v>
      </c>
    </row>
    <row r="389" spans="1:5" ht="31.2" x14ac:dyDescent="0.3">
      <c r="A389" s="2" t="s">
        <v>565</v>
      </c>
      <c r="B389" s="15" t="s">
        <v>555</v>
      </c>
      <c r="C389" s="14">
        <f>C390</f>
        <v>88611943.659999996</v>
      </c>
      <c r="D389" s="14">
        <f>D390</f>
        <v>0</v>
      </c>
      <c r="E389" s="17">
        <f t="shared" si="5"/>
        <v>0</v>
      </c>
    </row>
    <row r="390" spans="1:5" ht="93.6" x14ac:dyDescent="0.3">
      <c r="A390" s="2" t="s">
        <v>395</v>
      </c>
      <c r="B390" s="3" t="s">
        <v>49</v>
      </c>
      <c r="C390" s="14">
        <v>88611943.659999996</v>
      </c>
      <c r="D390" s="14">
        <v>0</v>
      </c>
      <c r="E390" s="17">
        <f t="shared" si="5"/>
        <v>0</v>
      </c>
    </row>
    <row r="391" spans="1:5" ht="78" x14ac:dyDescent="0.3">
      <c r="A391" s="19" t="s">
        <v>561</v>
      </c>
      <c r="B391" s="16" t="s">
        <v>171</v>
      </c>
      <c r="C391" s="13">
        <v>0</v>
      </c>
      <c r="D391" s="13">
        <f>D392</f>
        <v>14657903.109999999</v>
      </c>
      <c r="E391" s="18"/>
    </row>
    <row r="392" spans="1:5" ht="66.75" customHeight="1" x14ac:dyDescent="0.3">
      <c r="A392" s="2" t="s">
        <v>562</v>
      </c>
      <c r="B392" s="15" t="s">
        <v>563</v>
      </c>
      <c r="C392" s="14">
        <v>0</v>
      </c>
      <c r="D392" s="14">
        <f>D393</f>
        <v>14657903.109999999</v>
      </c>
      <c r="E392" s="17"/>
    </row>
    <row r="393" spans="1:5" ht="62.4" x14ac:dyDescent="0.3">
      <c r="A393" s="2" t="s">
        <v>566</v>
      </c>
      <c r="B393" s="15" t="s">
        <v>567</v>
      </c>
      <c r="C393" s="14">
        <v>0</v>
      </c>
      <c r="D393" s="14">
        <f>D394+D398+D399</f>
        <v>14657903.109999999</v>
      </c>
      <c r="E393" s="17"/>
    </row>
    <row r="394" spans="1:5" ht="31.2" x14ac:dyDescent="0.3">
      <c r="A394" s="2" t="s">
        <v>568</v>
      </c>
      <c r="B394" s="15" t="s">
        <v>557</v>
      </c>
      <c r="C394" s="14">
        <v>0</v>
      </c>
      <c r="D394" s="14">
        <f>D395+D396+D397</f>
        <v>13486724.77</v>
      </c>
      <c r="E394" s="17"/>
    </row>
    <row r="395" spans="1:5" ht="31.2" x14ac:dyDescent="0.3">
      <c r="A395" s="2" t="s">
        <v>569</v>
      </c>
      <c r="B395" s="15" t="s">
        <v>558</v>
      </c>
      <c r="C395" s="14">
        <v>0</v>
      </c>
      <c r="D395" s="14">
        <v>4112848.89</v>
      </c>
      <c r="E395" s="17"/>
    </row>
    <row r="396" spans="1:5" ht="31.2" x14ac:dyDescent="0.3">
      <c r="A396" s="2" t="s">
        <v>570</v>
      </c>
      <c r="B396" s="15" t="s">
        <v>559</v>
      </c>
      <c r="C396" s="14">
        <v>0</v>
      </c>
      <c r="D396" s="14">
        <v>5104451.57</v>
      </c>
      <c r="E396" s="17"/>
    </row>
    <row r="397" spans="1:5" ht="31.2" x14ac:dyDescent="0.3">
      <c r="A397" s="2" t="s">
        <v>571</v>
      </c>
      <c r="B397" s="15" t="s">
        <v>560</v>
      </c>
      <c r="C397" s="14">
        <v>0</v>
      </c>
      <c r="D397" s="14">
        <v>4269424.3099999996</v>
      </c>
      <c r="E397" s="17"/>
    </row>
    <row r="398" spans="1:5" ht="46.8" x14ac:dyDescent="0.3">
      <c r="A398" s="2" t="s">
        <v>830</v>
      </c>
      <c r="B398" s="15" t="s">
        <v>829</v>
      </c>
      <c r="C398" s="14">
        <v>0</v>
      </c>
      <c r="D398" s="14">
        <v>24867.49</v>
      </c>
      <c r="E398" s="17"/>
    </row>
    <row r="399" spans="1:5" ht="46.8" x14ac:dyDescent="0.3">
      <c r="A399" s="2" t="s">
        <v>572</v>
      </c>
      <c r="B399" s="15" t="s">
        <v>556</v>
      </c>
      <c r="C399" s="14">
        <v>0</v>
      </c>
      <c r="D399" s="14">
        <v>1146310.8500000001</v>
      </c>
      <c r="E399" s="17"/>
    </row>
    <row r="400" spans="1:5" ht="46.8" x14ac:dyDescent="0.3">
      <c r="A400" s="19" t="s">
        <v>396</v>
      </c>
      <c r="B400" s="20" t="s">
        <v>172</v>
      </c>
      <c r="C400" s="13">
        <f>C401</f>
        <v>-129118.92</v>
      </c>
      <c r="D400" s="13">
        <f>D401</f>
        <v>-5223937.83</v>
      </c>
      <c r="E400" s="18">
        <f t="shared" si="5"/>
        <v>4045.8345144150835</v>
      </c>
    </row>
    <row r="401" spans="1:5" ht="39" customHeight="1" x14ac:dyDescent="0.3">
      <c r="A401" s="2" t="s">
        <v>573</v>
      </c>
      <c r="B401" s="3" t="s">
        <v>574</v>
      </c>
      <c r="C401" s="14">
        <f>C402+C403+C404+C405+C406+C407+C408+C409+C410+C411+C412+C413+C414+C415+C416+C417+C418+C419+C420+C421+C422+C423+C424+C425+C426+C427+C428+C429+C430</f>
        <v>-129118.92</v>
      </c>
      <c r="D401" s="14">
        <f>D402+D403+D404+D405+D406+D407+D408+D409+D410+D411+D412+D413+D414+D415+D416+D417+D418+D419+D420+D421+D422+D423+D424+D425+D426+D427+D428+D429+D430</f>
        <v>-5223937.83</v>
      </c>
      <c r="E401" s="17">
        <f t="shared" si="5"/>
        <v>4045.8345144150835</v>
      </c>
    </row>
    <row r="402" spans="1:5" ht="46.8" x14ac:dyDescent="0.3">
      <c r="A402" s="2" t="s">
        <v>576</v>
      </c>
      <c r="B402" s="15" t="s">
        <v>575</v>
      </c>
      <c r="C402" s="14">
        <v>0</v>
      </c>
      <c r="D402" s="14">
        <v>-15281.32</v>
      </c>
      <c r="E402" s="17"/>
    </row>
    <row r="403" spans="1:5" ht="33" customHeight="1" x14ac:dyDescent="0.3">
      <c r="A403" s="2" t="s">
        <v>578</v>
      </c>
      <c r="B403" s="15" t="s">
        <v>577</v>
      </c>
      <c r="C403" s="14">
        <v>0</v>
      </c>
      <c r="D403" s="14">
        <v>-2185</v>
      </c>
      <c r="E403" s="17"/>
    </row>
    <row r="404" spans="1:5" ht="31.2" x14ac:dyDescent="0.3">
      <c r="A404" s="2" t="s">
        <v>579</v>
      </c>
      <c r="B404" s="15" t="s">
        <v>580</v>
      </c>
      <c r="C404" s="14">
        <v>0</v>
      </c>
      <c r="D404" s="14">
        <v>-11703.15</v>
      </c>
      <c r="E404" s="17"/>
    </row>
    <row r="405" spans="1:5" ht="31.2" x14ac:dyDescent="0.3">
      <c r="A405" s="2" t="s">
        <v>582</v>
      </c>
      <c r="B405" s="15" t="s">
        <v>581</v>
      </c>
      <c r="C405" s="14">
        <v>0</v>
      </c>
      <c r="D405" s="14">
        <v>-512.9</v>
      </c>
      <c r="E405" s="17"/>
    </row>
    <row r="406" spans="1:5" ht="46.8" x14ac:dyDescent="0.3">
      <c r="A406" s="2" t="s">
        <v>584</v>
      </c>
      <c r="B406" s="15" t="s">
        <v>583</v>
      </c>
      <c r="C406" s="14">
        <v>0</v>
      </c>
      <c r="D406" s="14">
        <v>-243057.5</v>
      </c>
      <c r="E406" s="17"/>
    </row>
    <row r="407" spans="1:5" ht="46.8" x14ac:dyDescent="0.3">
      <c r="A407" s="2" t="s">
        <v>585</v>
      </c>
      <c r="B407" s="15" t="s">
        <v>586</v>
      </c>
      <c r="C407" s="14">
        <v>0</v>
      </c>
      <c r="D407" s="14">
        <v>-39237.31</v>
      </c>
      <c r="E407" s="17"/>
    </row>
    <row r="408" spans="1:5" ht="78" x14ac:dyDescent="0.3">
      <c r="A408" s="2" t="s">
        <v>833</v>
      </c>
      <c r="B408" s="15" t="s">
        <v>831</v>
      </c>
      <c r="C408" s="14">
        <v>0</v>
      </c>
      <c r="D408" s="14">
        <v>-585878.49</v>
      </c>
      <c r="E408" s="17"/>
    </row>
    <row r="409" spans="1:5" ht="31.2" x14ac:dyDescent="0.3">
      <c r="A409" s="2" t="s">
        <v>834</v>
      </c>
      <c r="B409" s="15" t="s">
        <v>832</v>
      </c>
      <c r="C409" s="14">
        <v>0</v>
      </c>
      <c r="D409" s="14">
        <v>-1128919.1100000001</v>
      </c>
      <c r="E409" s="17"/>
    </row>
    <row r="410" spans="1:5" ht="62.4" x14ac:dyDescent="0.3">
      <c r="A410" s="2" t="s">
        <v>397</v>
      </c>
      <c r="B410" s="3" t="s">
        <v>174</v>
      </c>
      <c r="C410" s="14">
        <v>-9493.85</v>
      </c>
      <c r="D410" s="14">
        <v>-9493.85</v>
      </c>
      <c r="E410" s="17">
        <f t="shared" si="5"/>
        <v>100</v>
      </c>
    </row>
    <row r="411" spans="1:5" ht="31.2" x14ac:dyDescent="0.3">
      <c r="A411" s="2" t="s">
        <v>836</v>
      </c>
      <c r="B411" s="3" t="s">
        <v>835</v>
      </c>
      <c r="C411" s="14">
        <v>-6227.56</v>
      </c>
      <c r="D411" s="14">
        <v>-6227.56</v>
      </c>
      <c r="E411" s="17">
        <f t="shared" si="5"/>
        <v>100</v>
      </c>
    </row>
    <row r="412" spans="1:5" ht="46.8" x14ac:dyDescent="0.3">
      <c r="A412" s="2" t="s">
        <v>838</v>
      </c>
      <c r="B412" s="3" t="s">
        <v>837</v>
      </c>
      <c r="C412" s="14">
        <v>0</v>
      </c>
      <c r="D412" s="14">
        <v>-105800</v>
      </c>
      <c r="E412" s="17"/>
    </row>
    <row r="413" spans="1:5" ht="31.2" x14ac:dyDescent="0.3">
      <c r="A413" s="2" t="s">
        <v>587</v>
      </c>
      <c r="B413" s="15" t="s">
        <v>588</v>
      </c>
      <c r="C413" s="14">
        <v>0</v>
      </c>
      <c r="D413" s="14">
        <v>-50181.45</v>
      </c>
      <c r="E413" s="17"/>
    </row>
    <row r="414" spans="1:5" ht="46.8" x14ac:dyDescent="0.3">
      <c r="A414" s="2" t="s">
        <v>589</v>
      </c>
      <c r="B414" s="15" t="s">
        <v>590</v>
      </c>
      <c r="C414" s="14">
        <v>-92</v>
      </c>
      <c r="D414" s="14">
        <v>-30362.28</v>
      </c>
      <c r="E414" s="17">
        <f t="shared" si="5"/>
        <v>33002.478260869568</v>
      </c>
    </row>
    <row r="415" spans="1:5" ht="31.2" x14ac:dyDescent="0.3">
      <c r="A415" s="2" t="s">
        <v>591</v>
      </c>
      <c r="B415" s="15" t="s">
        <v>592</v>
      </c>
      <c r="C415" s="14">
        <v>0</v>
      </c>
      <c r="D415" s="14">
        <v>-28113.08</v>
      </c>
      <c r="E415" s="17"/>
    </row>
    <row r="416" spans="1:5" ht="35.4" customHeight="1" x14ac:dyDescent="0.3">
      <c r="A416" s="2" t="s">
        <v>613</v>
      </c>
      <c r="B416" s="15" t="s">
        <v>614</v>
      </c>
      <c r="C416" s="14">
        <v>0</v>
      </c>
      <c r="D416" s="14">
        <v>-24976.16</v>
      </c>
      <c r="E416" s="17"/>
    </row>
    <row r="417" spans="1:5" ht="31.2" x14ac:dyDescent="0.3">
      <c r="A417" s="2" t="s">
        <v>593</v>
      </c>
      <c r="B417" s="3" t="s">
        <v>594</v>
      </c>
      <c r="C417" s="14">
        <v>0</v>
      </c>
      <c r="D417" s="14">
        <v>-2236.46</v>
      </c>
      <c r="E417" s="17"/>
    </row>
    <row r="418" spans="1:5" ht="54" customHeight="1" x14ac:dyDescent="0.3">
      <c r="A418" s="2" t="s">
        <v>595</v>
      </c>
      <c r="B418" s="3" t="s">
        <v>596</v>
      </c>
      <c r="C418" s="14">
        <v>-97305.37</v>
      </c>
      <c r="D418" s="14">
        <v>-1216137.23</v>
      </c>
      <c r="E418" s="17">
        <f t="shared" si="5"/>
        <v>1249.8151232557875</v>
      </c>
    </row>
    <row r="419" spans="1:5" ht="31.2" x14ac:dyDescent="0.3">
      <c r="A419" s="2" t="s">
        <v>398</v>
      </c>
      <c r="B419" s="3" t="s">
        <v>189</v>
      </c>
      <c r="C419" s="14">
        <v>-14133.47</v>
      </c>
      <c r="D419" s="14">
        <v>-449985.32</v>
      </c>
      <c r="E419" s="17">
        <f t="shared" ref="E419:E431" si="6">D419/C419*100</f>
        <v>3183.8276092141564</v>
      </c>
    </row>
    <row r="420" spans="1:5" ht="93.6" x14ac:dyDescent="0.3">
      <c r="A420" s="2" t="s">
        <v>840</v>
      </c>
      <c r="B420" s="3" t="s">
        <v>839</v>
      </c>
      <c r="C420" s="14">
        <v>0</v>
      </c>
      <c r="D420" s="14">
        <v>-11863.27</v>
      </c>
      <c r="E420" s="17"/>
    </row>
    <row r="421" spans="1:5" ht="62.4" x14ac:dyDescent="0.3">
      <c r="A421" s="2" t="s">
        <v>399</v>
      </c>
      <c r="B421" s="3" t="s">
        <v>173</v>
      </c>
      <c r="C421" s="14">
        <v>-1866.67</v>
      </c>
      <c r="D421" s="14">
        <v>-509063.31</v>
      </c>
      <c r="E421" s="17">
        <f t="shared" si="6"/>
        <v>27271.200051428481</v>
      </c>
    </row>
    <row r="422" spans="1:5" ht="109.2" x14ac:dyDescent="0.3">
      <c r="A422" s="2" t="s">
        <v>597</v>
      </c>
      <c r="B422" s="3" t="s">
        <v>615</v>
      </c>
      <c r="C422" s="14">
        <v>0</v>
      </c>
      <c r="D422" s="14">
        <v>-142001.64000000001</v>
      </c>
      <c r="E422" s="17"/>
    </row>
    <row r="423" spans="1:5" ht="62.4" x14ac:dyDescent="0.3">
      <c r="A423" s="2" t="s">
        <v>844</v>
      </c>
      <c r="B423" s="3" t="s">
        <v>841</v>
      </c>
      <c r="C423" s="14">
        <v>0</v>
      </c>
      <c r="D423" s="14">
        <v>-864.71</v>
      </c>
      <c r="E423" s="17"/>
    </row>
    <row r="424" spans="1:5" ht="62.4" x14ac:dyDescent="0.3">
      <c r="A424" s="2" t="s">
        <v>845</v>
      </c>
      <c r="B424" s="3" t="s">
        <v>842</v>
      </c>
      <c r="C424" s="14">
        <v>0</v>
      </c>
      <c r="D424" s="14">
        <v>-358.33</v>
      </c>
      <c r="E424" s="17"/>
    </row>
    <row r="425" spans="1:5" ht="46.8" x14ac:dyDescent="0.3">
      <c r="A425" s="2" t="s">
        <v>846</v>
      </c>
      <c r="B425" s="3" t="s">
        <v>843</v>
      </c>
      <c r="C425" s="14">
        <v>0</v>
      </c>
      <c r="D425" s="14">
        <v>-47891.17</v>
      </c>
      <c r="E425" s="17"/>
    </row>
    <row r="426" spans="1:5" ht="46.8" x14ac:dyDescent="0.3">
      <c r="A426" s="2" t="s">
        <v>850</v>
      </c>
      <c r="B426" s="3" t="s">
        <v>847</v>
      </c>
      <c r="C426" s="14">
        <v>0</v>
      </c>
      <c r="D426" s="14">
        <v>-1480</v>
      </c>
      <c r="E426" s="17"/>
    </row>
    <row r="427" spans="1:5" ht="38.4" customHeight="1" x14ac:dyDescent="0.3">
      <c r="A427" s="2" t="s">
        <v>851</v>
      </c>
      <c r="B427" s="3" t="s">
        <v>848</v>
      </c>
      <c r="C427" s="14">
        <v>0</v>
      </c>
      <c r="D427" s="14">
        <v>-24867.49</v>
      </c>
      <c r="E427" s="17"/>
    </row>
    <row r="428" spans="1:5" ht="46.8" x14ac:dyDescent="0.3">
      <c r="A428" s="2" t="s">
        <v>852</v>
      </c>
      <c r="B428" s="3" t="s">
        <v>849</v>
      </c>
      <c r="C428" s="14">
        <v>0</v>
      </c>
      <c r="D428" s="14">
        <v>-18934.29</v>
      </c>
      <c r="E428" s="17"/>
    </row>
    <row r="429" spans="1:5" ht="46.8" x14ac:dyDescent="0.3">
      <c r="A429" s="2" t="s">
        <v>599</v>
      </c>
      <c r="B429" s="15" t="s">
        <v>598</v>
      </c>
      <c r="C429" s="14">
        <v>0</v>
      </c>
      <c r="D429" s="14">
        <v>-476063.15</v>
      </c>
      <c r="E429" s="17"/>
    </row>
    <row r="430" spans="1:5" ht="46.8" x14ac:dyDescent="0.3">
      <c r="A430" s="2" t="s">
        <v>600</v>
      </c>
      <c r="B430" s="15" t="s">
        <v>601</v>
      </c>
      <c r="C430" s="14">
        <v>0</v>
      </c>
      <c r="D430" s="14">
        <v>-40262.300000000003</v>
      </c>
      <c r="E430" s="17"/>
    </row>
    <row r="431" spans="1:5" ht="20.25" customHeight="1" x14ac:dyDescent="0.3">
      <c r="A431" s="22" t="s">
        <v>50</v>
      </c>
      <c r="B431" s="23"/>
      <c r="C431" s="13">
        <f>C8+C207</f>
        <v>70832555570.740005</v>
      </c>
      <c r="D431" s="13">
        <f>D8+D207</f>
        <v>13409406463.879999</v>
      </c>
      <c r="E431" s="18">
        <f t="shared" si="6"/>
        <v>18.931134639760547</v>
      </c>
    </row>
    <row r="434" spans="2:5" x14ac:dyDescent="0.3">
      <c r="D434" s="9"/>
    </row>
    <row r="435" spans="2:5" x14ac:dyDescent="0.3">
      <c r="B435" s="11"/>
      <c r="D435" s="6"/>
      <c r="E435" s="6"/>
    </row>
    <row r="439" spans="2:5" x14ac:dyDescent="0.3">
      <c r="B439" s="12"/>
      <c r="C439" s="5"/>
    </row>
    <row r="440" spans="2:5" x14ac:dyDescent="0.3">
      <c r="B440" s="12"/>
      <c r="C440" s="5"/>
    </row>
  </sheetData>
  <mergeCells count="7">
    <mergeCell ref="D4:E4"/>
    <mergeCell ref="A431:B431"/>
    <mergeCell ref="A6:E6"/>
    <mergeCell ref="A5:E5"/>
    <mergeCell ref="D1:E1"/>
    <mergeCell ref="D2:E2"/>
    <mergeCell ref="D3:E3"/>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2019-11-12T08:30:09Z</cp:lastPrinted>
  <dcterms:created xsi:type="dcterms:W3CDTF">2018-12-25T15:55:39Z</dcterms:created>
  <dcterms:modified xsi:type="dcterms:W3CDTF">2020-05-08T06:54:42Z</dcterms:modified>
</cp:coreProperties>
</file>